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24226"/>
  <mc:AlternateContent xmlns:mc="http://schemas.openxmlformats.org/markup-compatibility/2006">
    <mc:Choice Requires="x15">
      <x15ac:absPath xmlns:x15ac="http://schemas.microsoft.com/office/spreadsheetml/2010/11/ac" url="C:\Users\cacb2563\Desktop\"/>
    </mc:Choice>
  </mc:AlternateContent>
  <xr:revisionPtr revIDLastSave="0" documentId="10_ncr:8100000_{EB48E05D-DE21-4DFD-8F95-225835ED0DE3}" xr6:coauthVersionLast="34" xr6:coauthVersionMax="34" xr10:uidLastSave="{00000000-0000-0000-0000-000000000000}"/>
  <bookViews>
    <workbookView xWindow="-120" yWindow="-120" windowWidth="20730" windowHeight="11160" tabRatio="836" firstSheet="1" activeTab="1" autoFilterDateGrouping="0" xr2:uid="{00000000-000D-0000-FFFF-FFFF00000000}"/>
  </bookViews>
  <sheets>
    <sheet name="CONSOLIDADO 2" sheetId="22" state="hidden" r:id="rId1"/>
    <sheet name="INICIO" sheetId="4" r:id="rId2"/>
    <sheet name="Resumen" sheetId="3" state="hidden" r:id="rId3"/>
    <sheet name="Recomendaciones 2019 " sheetId="27" r:id="rId4"/>
    <sheet name="Hoja3" sheetId="32" state="hidden" r:id="rId5"/>
    <sheet name="Proposiciones 2019" sheetId="30" r:id="rId6"/>
    <sheet name="Cierre " sheetId="33" r:id="rId7"/>
    <sheet name="Datos" sheetId="29" state="hidden" r:id="rId8"/>
    <sheet name="Hoja1" sheetId="24" state="hidden" r:id="rId9"/>
    <sheet name="COMENTARIOS ADMINISTRATIVOS" sheetId="20" state="hidden" r:id="rId10"/>
    <sheet name="Hoja2" sheetId="26" state="hidden" r:id="rId11"/>
  </sheets>
  <externalReferences>
    <externalReference r:id="rId12"/>
    <externalReference r:id="rId13"/>
    <externalReference r:id="rId14"/>
    <externalReference r:id="rId15"/>
    <externalReference r:id="rId16"/>
    <externalReference r:id="rId17"/>
  </externalReferences>
  <definedNames>
    <definedName name="_xlnm._FilterDatabase" localSheetId="9" hidden="1">'COMENTARIOS ADMINISTRATIVOS'!$A$1:$E$30</definedName>
    <definedName name="_xlnm._FilterDatabase" localSheetId="5" hidden="1">'Proposiciones 2019'!$A$3:$AC$3</definedName>
    <definedName name="_xlnm._FilterDatabase" localSheetId="3" hidden="1">'Recomendaciones 2019 '!$A$3:$M$38</definedName>
    <definedName name="CONS.MPNAL.2002" localSheetId="5">#REF!</definedName>
    <definedName name="CONS.MPNAL.2002">#REF!</definedName>
    <definedName name="CONS.MPNAL.2003" localSheetId="5">#REF!</definedName>
    <definedName name="CONS.MPNAL.2003">#REF!</definedName>
    <definedName name="CONS.MPNAL.2004" localSheetId="5">#REF!</definedName>
    <definedName name="CONS.MPNAL.2004">#REF!</definedName>
    <definedName name="CONS.MPNAL.2005" localSheetId="5">#REF!</definedName>
    <definedName name="CONS.MPNAL.2005">#REF!</definedName>
    <definedName name="CONS.MPNAL.2006" localSheetId="5">#REF!</definedName>
    <definedName name="CONS.MPNAL.2006">#REF!</definedName>
    <definedName name="consolidado" localSheetId="5">#REF!</definedName>
    <definedName name="consolidado">#REF!</definedName>
    <definedName name="CONSUMOS2001" localSheetId="5">#REF!</definedName>
    <definedName name="CONSUMOS2001">#REF!</definedName>
    <definedName name="CONSUMOS2002" localSheetId="5">#REF!</definedName>
    <definedName name="CONSUMOS2002">#REF!</definedName>
    <definedName name="Imprime_Todo">[1]PROYECCION!$A$9:$P$41,[1]PROYECCION!$A$44:$P$113,[1]PROYECCION!$A$115:$P$149,[1]PROYECCION!$A$152:$P$223,[1]PROYECCION!$A$225:$P$256,[1]PROYECCION!$A$258:$P$297</definedName>
  </definedNames>
  <calcPr calcId="162913"/>
  <fileRecoveryPr autoRecover="0"/>
</workbook>
</file>

<file path=xl/calcChain.xml><?xml version="1.0" encoding="utf-8"?>
<calcChain xmlns="http://schemas.openxmlformats.org/spreadsheetml/2006/main">
  <c r="G24" i="27" l="1"/>
  <c r="E19" i="33" l="1"/>
  <c r="L19" i="33"/>
  <c r="G19" i="33"/>
  <c r="H24" i="27" l="1"/>
  <c r="H38" i="27" s="1"/>
  <c r="H9" i="30"/>
  <c r="K23" i="27"/>
  <c r="G32" i="3"/>
  <c r="H14" i="3"/>
  <c r="H13" i="3"/>
  <c r="G14" i="3"/>
  <c r="G13" i="3"/>
  <c r="D11" i="3"/>
  <c r="E18" i="22"/>
  <c r="D18" i="22"/>
  <c r="F18" i="22"/>
  <c r="C38" i="22"/>
  <c r="D38" i="22"/>
  <c r="E38" i="22"/>
  <c r="F38" i="22"/>
  <c r="C18" i="22"/>
  <c r="B38" i="22"/>
  <c r="B18" i="22"/>
  <c r="A16" i="20"/>
  <c r="A17" i="20" s="1"/>
  <c r="A18" i="20" s="1"/>
  <c r="A19" i="20" s="1"/>
  <c r="A20" i="20" s="1"/>
  <c r="A21" i="20" s="1"/>
  <c r="A22" i="20" s="1"/>
  <c r="A23" i="20" s="1"/>
  <c r="A24" i="20" s="1"/>
  <c r="A25" i="20" s="1"/>
  <c r="A26" i="20" s="1"/>
  <c r="A27" i="20" s="1"/>
  <c r="A2" i="20"/>
  <c r="A3" i="20" s="1"/>
  <c r="A4" i="20" s="1"/>
  <c r="A5" i="20" s="1"/>
  <c r="A7" i="20"/>
  <c r="A8" i="20" s="1"/>
  <c r="A9" i="20" s="1"/>
  <c r="A10" i="20" s="1"/>
  <c r="A11" i="20" s="1"/>
  <c r="A12" i="20" s="1"/>
  <c r="A13" i="20" s="1"/>
  <c r="A14" i="20" s="1"/>
  <c r="G41" i="3"/>
  <c r="F41" i="3"/>
  <c r="E41" i="3"/>
  <c r="D41" i="3"/>
  <c r="C41" i="3"/>
  <c r="H40" i="3"/>
  <c r="H39" i="3"/>
  <c r="F32" i="3"/>
  <c r="E32" i="3"/>
  <c r="D32" i="3"/>
  <c r="C32" i="3"/>
  <c r="H32" i="3"/>
  <c r="H41" i="3" l="1"/>
  <c r="H17" i="3"/>
  <c r="G38" i="22"/>
  <c r="G18"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Isabel Cristina Moreno Lasprilla</author>
  </authors>
  <commentList>
    <comment ref="K16" authorId="0" shapeId="0" xr:uid="{00000000-0006-0000-0400-000001000000}">
      <text>
        <r>
          <rPr>
            <b/>
            <sz val="9"/>
            <color indexed="81"/>
            <rFont val="Tahoma"/>
            <family val="2"/>
          </rPr>
          <t>Isabel Cristina Moreno Lasprilla:</t>
        </r>
        <r>
          <rPr>
            <sz val="9"/>
            <color indexed="81"/>
            <rFont val="Tahoma"/>
            <family val="2"/>
          </rPr>
          <t xml:space="preserve">
Lina:  Cómo podríamos realizar la evaluación del impacto comercial de un cambio de estos? Es decir a cuántos de nuestros asociados les gustaría tener sus créditos con cuotas variables? O prefieren tener una cuota fija?  
Podríamos hacer una encuesta o algo así?</t>
        </r>
      </text>
    </comment>
  </commentList>
</comments>
</file>

<file path=xl/sharedStrings.xml><?xml version="1.0" encoding="utf-8"?>
<sst xmlns="http://schemas.openxmlformats.org/spreadsheetml/2006/main" count="790" uniqueCount="415">
  <si>
    <t>Tema</t>
  </si>
  <si>
    <t>No.</t>
  </si>
  <si>
    <t>Actividad Sin Avance</t>
  </si>
  <si>
    <t>Actividad  con Avance</t>
  </si>
  <si>
    <t>Actividad en proceso Avanzado</t>
  </si>
  <si>
    <t>RESUMEN</t>
  </si>
  <si>
    <t>Actividad sin Avance 0%</t>
  </si>
  <si>
    <t>Actividad con Avance         25%</t>
  </si>
  <si>
    <t>Actividad en Proceso 50%</t>
  </si>
  <si>
    <t>Actividad en Proceso Avanzado  75%</t>
  </si>
  <si>
    <t>Actividad Completa 100%</t>
  </si>
  <si>
    <t>TOTAL</t>
  </si>
  <si>
    <t xml:space="preserve">Proposiciones </t>
  </si>
  <si>
    <t>Recomendaciones</t>
  </si>
  <si>
    <t>Total</t>
  </si>
  <si>
    <t>CONVENIOS</t>
  </si>
  <si>
    <t>CULTURA SOLIDARIA</t>
  </si>
  <si>
    <t>FONDOS</t>
  </si>
  <si>
    <t>PROPOSICIONES</t>
  </si>
  <si>
    <t>RECOMENDACIONES</t>
  </si>
  <si>
    <t xml:space="preserve">TOTAL </t>
  </si>
  <si>
    <t>Actividad Completa</t>
  </si>
  <si>
    <t>SEGUNDO TRIMESTRE</t>
  </si>
  <si>
    <t xml:space="preserve">Permitir el cruce de los aportes de los asociados con sus obligaciones despues de cierta antigüedad dentro del fondo. Con el fin de mantener a los asociados y evitar su retiro. </t>
  </si>
  <si>
    <t xml:space="preserve">Realizar la reunion informativa a partir de las 5:00 pm. </t>
  </si>
  <si>
    <t xml:space="preserve">Hacer llegar los Extractos o estados de cuenta a todos los asociados. </t>
  </si>
  <si>
    <t>Establecer un software que permita agilizar los creditos de manera virtual.</t>
  </si>
  <si>
    <t>Contratar a un asesor externo para la atención a los asociados en los productos de colocación y captación.</t>
  </si>
  <si>
    <t>CG</t>
  </si>
  <si>
    <t>GJ</t>
  </si>
  <si>
    <t>BQ</t>
  </si>
  <si>
    <t>Mejorar los canales de comunicación de la Regional con los asociados. Contestar los telefonos y correos electronicos  oportunamente.</t>
  </si>
  <si>
    <t>BQ, GJ</t>
  </si>
  <si>
    <t xml:space="preserve">Realizar mayor acompañamiento por parte de los colaboradores de Fecoomeva  a los asociados.  Estar mas cerca por mas remoto que sea el lugar de Colombia y estar mas atentos de los asociados interesados de creditos. </t>
  </si>
  <si>
    <t>AUDITORIA</t>
  </si>
  <si>
    <t>BQUILLA</t>
  </si>
  <si>
    <t>Florencia</t>
  </si>
  <si>
    <t>Bogota</t>
  </si>
  <si>
    <t>MD-BU-MT</t>
  </si>
  <si>
    <t>GENERACION DE VALOR</t>
  </si>
  <si>
    <t>LIDERAZGO EN SERVICIO</t>
  </si>
  <si>
    <t>Popayan</t>
  </si>
  <si>
    <t>Para compra de cartera que se pueda comprar la cartera que en mi caso tengo con Bancoomeva, o sea pago dos crédito que la igual me siento súper con las empresas pero me afecta bastante mi flujo mensual.</t>
  </si>
  <si>
    <t>Cali</t>
  </si>
  <si>
    <t>Seria bueno que para acceder al dinero que se tiene ahorradom no sea necesario retirarse del fondo, sino que pudiera utilizarse para inversión importante como casa o estudio, debe tenerse en cuenta esto ya que la idea es la permanencia en el fondo.</t>
  </si>
  <si>
    <t>Convenio para la compra de medicamentos con droguerías de cobertura nacional como por ejemplo Drogas la rebaja. Teniendo como referencia la mala calidad delos medicamentos que formulan las EPS</t>
  </si>
  <si>
    <t>Analizar la posibilidad de que el momento de una liquidación del contrato se puedan establecer acuerdos de pago con el fondo para la cartera pendiente, buscando que el asociado pueda recibir parte de su liquidación para poder organizarse su situación financiera mientes se encuentra otro empleo.</t>
  </si>
  <si>
    <t>Cuando se solicita un préstamo para convenios con proveedores donde el monto sea significativo y el asociado desea cancelar en 1 o 2 cuotas debería solicitar al proveedor un descuento debido a que la cancelación del crédito será muy corta. Ejemplo Arturo Calle, Armarion, Megasport etc</t>
  </si>
  <si>
    <t>Préstamo educativo para pago de pensión de hijos, que estén en primaria y bachillerato, este préstamo debería ser máximo a un año que es el año lectivo. Una de las ventajas es que al pagar la mensualidad completa por lo general lo exoneraron de un mes de pago.</t>
  </si>
  <si>
    <t>Teniendo en cuenta el numero de asociados empleados al fondo, contemplar una negociación en MP, con el fin de que el asociado goce de una tarifa preferencial , en donde Fecoomeva aporte un porcentaje después de un análisis que no afecta los estados financieros del fondo.</t>
  </si>
  <si>
    <t>Aprovechando las competencias de los asociados y la necesidad de los empleados en capacitarse propongo que se promuevan cursos dictados por personal asociado al Fondo. De esa manera se puede generar un ingreso adicional al asociado y la oportunidad de capacitar a los empleados de Coomeva a cotos mas baratos. Ejemplo mi especializada es ingeniero de sistemas y puedo dar cursos sobre el tema a los empelados que los necesiten.</t>
  </si>
  <si>
    <t>CARIBE</t>
  </si>
  <si>
    <t>BARRANQUILLA</t>
  </si>
  <si>
    <t>CENTRO</t>
  </si>
  <si>
    <t>NORTE</t>
  </si>
  <si>
    <t>LIDERAZGO EN EL SERVICIO</t>
  </si>
  <si>
    <t>SUROCCIDENTE</t>
  </si>
  <si>
    <t>Observación a todas las regionales d ela correcta asesoría del fondo mutual</t>
  </si>
  <si>
    <t>TASAS EN LOS CREDITOS SIMILARES A LAS DEL BANCO TENIENDO EN CUENTA CALIDAD DEL ASOCIADO Y FUNCIONARIOS, OFERTAR MEJORES TASAS.</t>
  </si>
  <si>
    <t>CONVENIO CON CINEMARK</t>
  </si>
  <si>
    <t>EFECTIVIDAD EN EL SERVICIO EN LA SOLICITUD DE PRESTAMOS (AGILIDAD, MENOS TIEMPO DE ESTUDIO)</t>
  </si>
  <si>
    <t>CONVENIOS SERIOS Y RESPONSABLES CON LA TELEFONIA CELULAR (MEJORES COSTOS Y BUENAS TARIFAS EN MINUTOS)</t>
  </si>
  <si>
    <t>AUTONOMIA EN TOMA DE DECISIONES SIN DEPENDER A OTRAS REGIONALES.</t>
  </si>
  <si>
    <t>Se requiere presencia personalizada en la zona de Uraba y que las actividades y eventos para los asociados de turbo se realicen directamente en este municipio.</t>
  </si>
  <si>
    <t>UR</t>
  </si>
  <si>
    <t>Disminuir y simplificar la cantidad de documentos y requisitos para el tramite de crédito con Fecoomeva para el deudor y codeudor</t>
  </si>
  <si>
    <t>Disminuir el costo de la garantía FPC y que exista mayor equidad a la hora de aprobar una solicitud de crédito con esta garantía.</t>
  </si>
  <si>
    <t>BU</t>
  </si>
  <si>
    <t>Proponemos que el destino final del servicio funerario no sea para el cementerio central en Bucaramangas siendo este el peor lugar,  si no que tengan en cuentan las otras tres opciones de la ciudad como campo santo, mausoleo la esperanza y cementerio  las colinas</t>
  </si>
  <si>
    <t>BU( 26 asociados)</t>
  </si>
  <si>
    <t>Publicar a tiempo y completo la información de las becas de la equidad pues no es así y en mi caso particular no alcance porque en la página no decía que se debía imprimir el formulario que se diligencia en la página y por la distancia de mi ubicación con respecto a la regional no daba tiempo de enviarlo.</t>
  </si>
  <si>
    <t xml:space="preserve">Mejorar las capacitaciones sobre que es el fondo de empleados en número y frecuencia </t>
  </si>
  <si>
    <t xml:space="preserve">Favor actualizar correo electrónico yalcorazlopez@gmail.com </t>
  </si>
  <si>
    <t>Se requiere presencia personalizada en la zona</t>
  </si>
  <si>
    <t>AP</t>
  </si>
  <si>
    <t>CREDITOS</t>
  </si>
  <si>
    <t>REGIONAL</t>
  </si>
  <si>
    <t>SUROC</t>
  </si>
  <si>
    <t>TEMA</t>
  </si>
  <si>
    <t>BONO SOLIDARIO</t>
  </si>
  <si>
    <t>SERVICIO</t>
  </si>
  <si>
    <t>KIT ESCOLAR</t>
  </si>
  <si>
    <t>ACTIVIDAD FIN AÑO</t>
  </si>
  <si>
    <t>AHORROS</t>
  </si>
  <si>
    <t>EDUCACION</t>
  </si>
  <si>
    <t>ACT RECREACION Y CULTURA</t>
  </si>
  <si>
    <t>REUNIONES INFORMATIVAS</t>
  </si>
  <si>
    <t>APORTES</t>
  </si>
  <si>
    <t>AUXILIOS</t>
  </si>
  <si>
    <t>AUTONOMIA DE LA REGIONAL</t>
  </si>
  <si>
    <t>EJE CAFÉ</t>
  </si>
  <si>
    <t>FIDELIZACION</t>
  </si>
  <si>
    <t>FONDOS MUTUALES</t>
  </si>
  <si>
    <t>PARTICIPACION DEMOCRATICA</t>
  </si>
  <si>
    <t>PRESENCIA EN AGENCIAS</t>
  </si>
  <si>
    <t>REINGRESO ASOCIADO</t>
  </si>
  <si>
    <t>SEGUROS</t>
  </si>
  <si>
    <t>BENEFICIOS Y OBSEQUIOS</t>
  </si>
  <si>
    <t>CARTERA</t>
  </si>
  <si>
    <t>BOGOTA</t>
  </si>
  <si>
    <t>ser</t>
  </si>
  <si>
    <t>gv</t>
  </si>
  <si>
    <t>propo</t>
  </si>
  <si>
    <t>cs</t>
  </si>
  <si>
    <t>EJE</t>
  </si>
  <si>
    <t>ASAMBLEA</t>
  </si>
  <si>
    <t>COMPROMISO SOLIDARIO</t>
  </si>
  <si>
    <t>JUNTA DIRECTIVA</t>
  </si>
  <si>
    <t>FONDOS SOCIALES</t>
  </si>
  <si>
    <t xml:space="preserve">CREDITO </t>
  </si>
  <si>
    <t>DELEGADOS Y ASOCIADOS</t>
  </si>
  <si>
    <t>Actividad en Proceso</t>
  </si>
  <si>
    <t>BECAS</t>
  </si>
  <si>
    <t>otros temas</t>
  </si>
  <si>
    <t>%</t>
  </si>
  <si>
    <t>OBSEQUIOS</t>
  </si>
  <si>
    <t>GENERACION DE VALOR ECONOMICO</t>
  </si>
  <si>
    <t>SUROCC</t>
  </si>
  <si>
    <t>CIUDAD</t>
  </si>
  <si>
    <t>CALI</t>
  </si>
  <si>
    <t>MEDELLIN</t>
  </si>
  <si>
    <t>RIONEGRO</t>
  </si>
  <si>
    <t>PALMIRA</t>
  </si>
  <si>
    <t>ARMENIA</t>
  </si>
  <si>
    <t>URABA</t>
  </si>
  <si>
    <t>POPAYAN</t>
  </si>
  <si>
    <t>BUGA</t>
  </si>
  <si>
    <t>BUENAVENTURA</t>
  </si>
  <si>
    <t>TULUA</t>
  </si>
  <si>
    <t>IBAGUE</t>
  </si>
  <si>
    <t>PEREIRA</t>
  </si>
  <si>
    <t>CARTAGO</t>
  </si>
  <si>
    <t>MANIZALES</t>
  </si>
  <si>
    <t>NEIVA</t>
  </si>
  <si>
    <t>FLORENCIA</t>
  </si>
  <si>
    <t>PASTO</t>
  </si>
  <si>
    <t>QUIBDO</t>
  </si>
  <si>
    <t>BUCARAMANGA</t>
  </si>
  <si>
    <t>MUSHAISA</t>
  </si>
  <si>
    <t>CUCUTA</t>
  </si>
  <si>
    <t>VALLEDUPAR</t>
  </si>
  <si>
    <t>CARTAGENA</t>
  </si>
  <si>
    <t>SANTA MARTA</t>
  </si>
  <si>
    <t>SOGAMOSO</t>
  </si>
  <si>
    <t>VILLAVICENCIO</t>
  </si>
  <si>
    <t>SINCELEJO</t>
  </si>
  <si>
    <t>YOPAL</t>
  </si>
  <si>
    <t>PAMPLONA</t>
  </si>
  <si>
    <t>CHIA</t>
  </si>
  <si>
    <t>ENVIGADO</t>
  </si>
  <si>
    <t>BARRANCABERMEJA</t>
  </si>
  <si>
    <t>SOACHA</t>
  </si>
  <si>
    <t>BELLO</t>
  </si>
  <si>
    <t>ITAGUI</t>
  </si>
  <si>
    <t>TUNJA</t>
  </si>
  <si>
    <t>DORADA</t>
  </si>
  <si>
    <t>COMITÉ ADMINISTRATIVO</t>
  </si>
  <si>
    <t>DIRECCION REGIONAL</t>
  </si>
  <si>
    <t>CONTROL SOCIAL</t>
  </si>
  <si>
    <t>ADTITIVO Y FINANCIERO</t>
  </si>
  <si>
    <t>COMERCIAL Y SERVICIO</t>
  </si>
  <si>
    <t>REVISORIA FISCAL</t>
  </si>
  <si>
    <t>GERENCIA GENERAL</t>
  </si>
  <si>
    <t xml:space="preserve">COMITÉ  NAL DE EDUCACION </t>
  </si>
  <si>
    <t>COMITÉ NAL DE CREDITO Y CARTERA</t>
  </si>
  <si>
    <t>COMITÉ NAL DE RIESGO FINANCIERO</t>
  </si>
  <si>
    <t>COMITÉ REGIONAL DE EDUCACION</t>
  </si>
  <si>
    <t>COMITÉ REGIONAL DE CREDITO</t>
  </si>
  <si>
    <t>Actividad
 sin Avance 
0%</t>
  </si>
  <si>
    <t>Actividad en Proceso Avanzado
  75%</t>
  </si>
  <si>
    <t>OTROS TEMAS</t>
  </si>
  <si>
    <t>Actividad en Proceso 
50%</t>
  </si>
  <si>
    <t>ACTIVIDAD DE FIN DE AÑO</t>
  </si>
  <si>
    <t xml:space="preserve">BONO SOLIDARIO </t>
  </si>
  <si>
    <t>REFORMA ESTATURIA</t>
  </si>
  <si>
    <t>Eje Estratégico</t>
  </si>
  <si>
    <t>Proposición Final</t>
  </si>
  <si>
    <t>ce</t>
  </si>
  <si>
    <t xml:space="preserve">
No doblar - No grapar</t>
  </si>
  <si>
    <t xml:space="preserve">Cartagena </t>
  </si>
  <si>
    <t xml:space="preserve">Barranquilla </t>
  </si>
  <si>
    <t xml:space="preserve">Santa Marta </t>
  </si>
  <si>
    <t xml:space="preserve">Sincelejo </t>
  </si>
  <si>
    <t xml:space="preserve">Valledupar </t>
  </si>
  <si>
    <t xml:space="preserve">Florencia </t>
  </si>
  <si>
    <t xml:space="preserve">Neiva </t>
  </si>
  <si>
    <t>Sogamoso</t>
  </si>
  <si>
    <t xml:space="preserve">Yopal </t>
  </si>
  <si>
    <t xml:space="preserve">Villavicencio </t>
  </si>
  <si>
    <t xml:space="preserve">Armenia </t>
  </si>
  <si>
    <t xml:space="preserve">Manizales </t>
  </si>
  <si>
    <t xml:space="preserve">Pereira </t>
  </si>
  <si>
    <t xml:space="preserve">Bucaramanga </t>
  </si>
  <si>
    <t>Apartado</t>
  </si>
  <si>
    <t xml:space="preserve">Turbo </t>
  </si>
  <si>
    <t xml:space="preserve">Cali </t>
  </si>
  <si>
    <t xml:space="preserve">Pasto </t>
  </si>
  <si>
    <t xml:space="preserve">Popayán </t>
  </si>
  <si>
    <t xml:space="preserve">Buenaventura </t>
  </si>
  <si>
    <t xml:space="preserve">Buga </t>
  </si>
  <si>
    <t xml:space="preserve">Palmira </t>
  </si>
  <si>
    <t xml:space="preserve">Actividad de fin de año </t>
  </si>
  <si>
    <t>Ahorro</t>
  </si>
  <si>
    <t>Aportes</t>
  </si>
  <si>
    <t xml:space="preserve">Auxilios </t>
  </si>
  <si>
    <t xml:space="preserve">Becas </t>
  </si>
  <si>
    <t xml:space="preserve">Convenios </t>
  </si>
  <si>
    <t xml:space="preserve">Créditos </t>
  </si>
  <si>
    <t xml:space="preserve">Delegados y Asociados </t>
  </si>
  <si>
    <t xml:space="preserve">Educación </t>
  </si>
  <si>
    <t xml:space="preserve">Fondos Sociales </t>
  </si>
  <si>
    <t xml:space="preserve">Obsequios </t>
  </si>
  <si>
    <t xml:space="preserve">Servicios </t>
  </si>
  <si>
    <t xml:space="preserve">Otros temas </t>
  </si>
  <si>
    <t xml:space="preserve">Tema </t>
  </si>
  <si>
    <t xml:space="preserve">Regional </t>
  </si>
  <si>
    <t xml:space="preserve">Ciudad </t>
  </si>
  <si>
    <t xml:space="preserve">Ahorro y Crédito </t>
  </si>
  <si>
    <t xml:space="preserve">Caribe </t>
  </si>
  <si>
    <t xml:space="preserve">Desarrollo Empresarial </t>
  </si>
  <si>
    <t>Centro</t>
  </si>
  <si>
    <t xml:space="preserve">Eje Cafetero </t>
  </si>
  <si>
    <t xml:space="preserve">Seguros </t>
  </si>
  <si>
    <t xml:space="preserve">Norte </t>
  </si>
  <si>
    <t xml:space="preserve">Solidaridad </t>
  </si>
  <si>
    <t xml:space="preserve">Suroccidente </t>
  </si>
  <si>
    <t xml:space="preserve">Vivienda </t>
  </si>
  <si>
    <t xml:space="preserve">Salud </t>
  </si>
  <si>
    <t xml:space="preserve">Turismo </t>
  </si>
  <si>
    <t>Recreación y cultura</t>
  </si>
  <si>
    <t>Participación y Cultura asociativa</t>
  </si>
  <si>
    <t xml:space="preserve">Gestión Administrativa </t>
  </si>
  <si>
    <t xml:space="preserve">Responsables </t>
  </si>
  <si>
    <t>Comité Administrativo</t>
  </si>
  <si>
    <t>Comité Regional de Educación</t>
  </si>
  <si>
    <t>Comité Regional de Crédito</t>
  </si>
  <si>
    <t>Dirección Regional</t>
  </si>
  <si>
    <t>Asamblea</t>
  </si>
  <si>
    <t>Junta Directiva</t>
  </si>
  <si>
    <t>Control Social</t>
  </si>
  <si>
    <t>Gerencia General</t>
  </si>
  <si>
    <t>Administrativo Y Financiero</t>
  </si>
  <si>
    <t xml:space="preserve">Comité  Nacional de Educación </t>
  </si>
  <si>
    <t>Comité Nacional de Crédito Y Cartera</t>
  </si>
  <si>
    <t>Comité Nacional de Riesgo Financiero</t>
  </si>
  <si>
    <t>Comercial y Servicio</t>
  </si>
  <si>
    <t>Auditoria</t>
  </si>
  <si>
    <t>Jurídico</t>
  </si>
  <si>
    <t>CONSOLIDACIÓN  PROPOSICIONES</t>
  </si>
  <si>
    <t>Excelencia en el servicio</t>
  </si>
  <si>
    <t>Capital Humano</t>
  </si>
  <si>
    <t>Recreación y Cultura</t>
  </si>
  <si>
    <t xml:space="preserve">Fusagasugá </t>
  </si>
  <si>
    <t xml:space="preserve">Cartago </t>
  </si>
  <si>
    <t xml:space="preserve">Objetivos Estratégicos </t>
  </si>
  <si>
    <t>Generación de valor</t>
  </si>
  <si>
    <t xml:space="preserve">Medellín </t>
  </si>
  <si>
    <t>Gestión Integral</t>
  </si>
  <si>
    <t xml:space="preserve">Cúcuta </t>
  </si>
  <si>
    <t xml:space="preserve">Montería </t>
  </si>
  <si>
    <t xml:space="preserve">Rio negro </t>
  </si>
  <si>
    <t xml:space="preserve">Tuluá </t>
  </si>
  <si>
    <t xml:space="preserve">Categoría </t>
  </si>
  <si>
    <t xml:space="preserve">Bogotá </t>
  </si>
  <si>
    <t xml:space="preserve">Ibagué </t>
  </si>
  <si>
    <t xml:space="preserve">Exequibles </t>
  </si>
  <si>
    <t>Rioacha</t>
  </si>
  <si>
    <t>Duitama</t>
  </si>
  <si>
    <t>Tunja</t>
  </si>
  <si>
    <t>Barrancabermeja</t>
  </si>
  <si>
    <t>Quibdo</t>
  </si>
  <si>
    <t>Recomendación Final para Asamblea</t>
  </si>
  <si>
    <t>Teniendo en cuenta que la cuota de ahorro incide en el nivel de endeudamiento, estudiar la viabilidad de incluir en el portafolio de beneficios extralegales un producto de ahorro voluntario con Fecoomeva.</t>
  </si>
  <si>
    <t>Para la figura de Asociado preferente, estudiar la viabilidad de ofrecer una tasa especial en las diferentes líneas de crédito.</t>
  </si>
  <si>
    <t>Con la finalidad de tener asociados para asumir el rol dirigencial mediante programas de formación, de manera virtual o presencial, estudiar la viabilidad de permitir que el Asociado Preferente pueda inscribirse en el programa de Saber Coomeva de la Cooperativa.</t>
  </si>
  <si>
    <t>Capital humano</t>
  </si>
  <si>
    <t xml:space="preserve">Revisar la viabilidad de incluir en el reglamento del fmpi la ampliación del  auxilio de desempleo cuando los padres del asociado pierden su empleo, y estos aportan dinero en el hogar. </t>
  </si>
  <si>
    <t>Revisar la posibilidad de reactivar el bono solidario o fecoogana.</t>
  </si>
  <si>
    <t>Estudiar la viabilidad de definir una política de una tasa preferencial del crédito Educativo para las temporadas de pago de matriculas: Diciembre - enero y Junio - Julio.</t>
  </si>
  <si>
    <t xml:space="preserve">Revisar viabilidad de incluir  en la línea de crédito educativo el pago de programas de educación no formal que apoyen a la generación de empresas de servicios propios de la región como complemento al desarrollo empresarial de los asociados. 
antecedentes: los jóvenes de  las diferentes regiones están desarrollando actividades alternas para generar ingresos adicionales y para ello en el caso de eje cafetero buscan realizar cursos específicos  por ejemplo lo relacionado con turismo como fotografía, senderismo, etc. </t>
  </si>
  <si>
    <t>Para el Auxilio por desempleo del conyugue: estudiar la posibilidad de ampliar para contratos fijos este auxilio, bajo la condición de que exista una continuidad en su contratación como mínimo de un año.</t>
  </si>
  <si>
    <t>Ampliar el portafolio de convenios en las áreas de recreación y servicios en las ciudades principales e intermedias; logrando un mejor canal de divulgación de los mismos.</t>
  </si>
  <si>
    <t>Asociado Preferente</t>
  </si>
  <si>
    <t>Fomentar auxilios educativos para asociados e hijos.</t>
  </si>
  <si>
    <t>Fortalecer los canales de comunicación del fondo permitiendo una mayor y oportuna divulgación del portafolio de servicios. (Lanzamientos, Cambios y Novedades)</t>
  </si>
  <si>
    <t xml:space="preserve">Implementar un programa de fidelización que logre lealtad de los asociados con el Fondo.  </t>
  </si>
  <si>
    <t>Mejorar la calidad del detalle anual</t>
  </si>
  <si>
    <t xml:space="preserve">Realizar modificación a la denominación “Ancheta Navideña”, dada actualmente  a los asociados, por un nombre genérico, como: “Obsequio Anual Asociados Fecoomeva”. </t>
  </si>
  <si>
    <t xml:space="preserve">Utilizar los recursos correspondientes a los aportes que los ex asociados no han reclamado, para alimentar el fondo de tasa compensada. </t>
  </si>
  <si>
    <t xml:space="preserve">Área Responsable </t>
  </si>
  <si>
    <t>Seguimiento</t>
  </si>
  <si>
    <t>Operaciones</t>
  </si>
  <si>
    <t>Mayor presencia en las sedes donde Fecoomeva cuenta con asociados  a nivel nacional, con el fin de mejorar la oportunidad de respuesta frente a los requerimientos.</t>
  </si>
  <si>
    <t>Mejorar la presentación del estado de cuenta que incluya el detalle de los productos.</t>
  </si>
  <si>
    <t>Implementar una línea telefónica para atender solicitudes y requerimientos de los asociados para consultas mas avanzados - un back especializado.</t>
  </si>
  <si>
    <t>Disminuir las tasas de libre inversión.</t>
  </si>
  <si>
    <t>Revisar el producto de carné de beneficios con el fin de lograr que sus utilizaciones sean unificadas para minimizar el impacto de los reportes.</t>
  </si>
  <si>
    <t>Ajustar los procesos operativos para que en los diferentes planes de ahorro programado el asociado pueda hacer abonos a saldo de ahorro por caja, esto como una medida que incentive el incremento de los saldos de captación en el fondo de empleados.</t>
  </si>
  <si>
    <t>Los descuentos por ahorro, no afecten el porcentaje de la capacidad de endeudamiento del asociado.</t>
  </si>
  <si>
    <t xml:space="preserve">Incrementar el auxilio por transporte y/o movilización, de medio smmlv a un máximo de 2 smmlv; (3.8.2.2. reglamento f.m.p.i.) con cargo al rubro contable de fondo auxilio por calamidad, el cual fue fortalecido el año pasado y cerro el 2018 con un saldo de $470.3 millones. </t>
  </si>
  <si>
    <t>Fortalecer el programa de educación a los asociados por medio virtual y presencial, cuyo enfoque sea cultura del ahorro, finanzas personales, educación financiera, emprendimiento, recreación etc.</t>
  </si>
  <si>
    <t>Incentivar a los hijos de los asociados con detalles   que genere la cultura de ahorro, para que participen en las actividades que genera el fondo, (concurso de pintura, taller de finanzas).</t>
  </si>
  <si>
    <t>CONSOLIDACIÓN  RECOMENDACIONES 2019</t>
  </si>
  <si>
    <r>
      <rPr>
        <sz val="10"/>
        <color rgb="FF000000"/>
        <rFont val="Arial"/>
        <family val="2"/>
      </rPr>
      <t>Trasladar recursos desde la sub cuenta del Fondo de Auxilio por Muerte a la sub cuenta del Fondo de Auxilio Funerario para asegurar la suficiencia del mismo</t>
    </r>
    <r>
      <rPr>
        <i/>
        <sz val="10"/>
        <color rgb="FF000000"/>
        <rFont val="Arial"/>
        <family val="2"/>
      </rPr>
      <t>.</t>
    </r>
  </si>
  <si>
    <t>EN AVANCE</t>
  </si>
  <si>
    <r>
      <t xml:space="preserve">Destinar el 4% de los excedentes que inicialmente serían asignados al Fondo de Bienestar, a un nuevo fondo llamado </t>
    </r>
    <r>
      <rPr>
        <i/>
        <sz val="11"/>
        <color rgb="FF000000"/>
        <rFont val="Arial"/>
        <family val="2"/>
      </rPr>
      <t>“</t>
    </r>
    <r>
      <rPr>
        <b/>
        <i/>
        <sz val="11"/>
        <color rgb="FF000000"/>
        <rFont val="Arial"/>
        <family val="2"/>
      </rPr>
      <t>Fondo para tasa compensada</t>
    </r>
    <r>
      <rPr>
        <i/>
        <sz val="11"/>
        <color rgb="FF000000"/>
        <rFont val="Arial"/>
        <family val="2"/>
      </rPr>
      <t xml:space="preserve">”, </t>
    </r>
    <r>
      <rPr>
        <sz val="11"/>
        <color rgb="FF000000"/>
        <rFont val="Arial"/>
        <family val="2"/>
      </rPr>
      <t>el cual estará orientado a beneficiar con mejores tasas los servicios que demanden los asociados, según se reglamente.</t>
    </r>
  </si>
  <si>
    <t xml:space="preserve">Fecha de Ejecución final </t>
  </si>
  <si>
    <t xml:space="preserve">Validar y mejorar  los horarios y procesos de atención en la jornada del medio día en las sedes a nivel nacional. </t>
  </si>
  <si>
    <t xml:space="preserve">Potencializar las acciones que apunten a la digitalización de los servicios del Fondo, logrando mejorar las opciones transaccionales del portafolio de servicios y el contacto con los asociados (pagina web, App, chat virtual, otros). </t>
  </si>
  <si>
    <t>Desarrollar una estrategia que podría denominarse "anticípate" que consiste en otorgar crédito educativo con el pago posterior con las cesantías . antecedente: los asociados acuden a créditos algunas veces hasta informales (prestamistas) para pago de matriculas a fin de año debido a que están esperando el tramite de cesantías y muestras transcurren esos pocos meses o semanas deben pagar altos intereses . estrategia sugerida: otorgar crédito  educativo hasta por el valor promedio de las cesantías para que el asociado pueda pagar matriculas educativas y que al realizar el tramite en su empresa pueda pagar a Fecoomeva el saldo del crédito.  esta estrategia  esta enfocada desde el aporte al balance social del fondo.</t>
  </si>
  <si>
    <r>
      <t xml:space="preserve">Revisar viabilidad de incluir  en los productos de ahorro un nuevo producto " fecoopensión" que le permita al asociado complementar con el ahorro su bolsa pensional -
</t>
    </r>
    <r>
      <rPr>
        <u/>
        <sz val="11"/>
        <color theme="1"/>
        <rFont val="Arial"/>
        <family val="2"/>
      </rPr>
      <t>antecedentes:</t>
    </r>
    <r>
      <rPr>
        <sz val="11"/>
        <color theme="1"/>
        <rFont val="Arial"/>
        <family val="2"/>
      </rPr>
      <t xml:space="preserve"> en las empresas del grupo se cuenta con colaboradores que están en  los últimos 10 años para su pensión por lo que se recomienda a Fecoomeva diseñar un producto de ahorro  que cuente con diferentes opciones de plazo desde 24 a 60 meses, y  que de acuerdo con ello sean los puntos adicionales que se otorguen para mayor rentabilidad al ahorro del asociado. en caso de cancelación anticipada se castigaría la tasa adicional ofrecida. </t>
    </r>
  </si>
  <si>
    <t>Destinar la revalorización de los aportes propios que le corresponden a Fecoomeva del  periodo 2018, al nuevo fondo para tasa compensada.</t>
  </si>
  <si>
    <t>Generación de valor y Excelencia en el servicio</t>
  </si>
  <si>
    <t>Definir un aporte mensual de $500 con destinación al fondo de tasa compensada de forma indefinida, la cual deberá ser reglamentada por la Junta Directiva.</t>
  </si>
  <si>
    <t xml:space="preserve">Prioridades Junta Directiva </t>
  </si>
  <si>
    <t>Financiero</t>
  </si>
  <si>
    <t>Perdurabilidad</t>
  </si>
  <si>
    <t>Modernización Tecnologica</t>
  </si>
  <si>
    <t>Transformación integral al Modelo de Servicio</t>
  </si>
  <si>
    <t xml:space="preserve">Transformación Integral de Portafolio Comercial </t>
  </si>
  <si>
    <t xml:space="preserve">Participación Sectorial </t>
  </si>
  <si>
    <t>Sistemas Integrales</t>
  </si>
  <si>
    <t>Diciembre 31 - 2019</t>
  </si>
  <si>
    <t xml:space="preserve"> 28 de Junio de 2019</t>
  </si>
  <si>
    <t>Fecha de Cierre</t>
  </si>
  <si>
    <t>% Avance</t>
  </si>
  <si>
    <t>% 
Avance</t>
  </si>
  <si>
    <t xml:space="preserve"> 31 de Agosto de 2019</t>
  </si>
  <si>
    <t xml:space="preserve">Financiero  y Operaciones </t>
  </si>
  <si>
    <t>28 de Septiembre de 2019</t>
  </si>
  <si>
    <t>Comentarios</t>
  </si>
  <si>
    <t xml:space="preserve">Validar con Operaciones la viabilidad de hacer este ajuste mediante archivo plano </t>
  </si>
  <si>
    <t xml:space="preserve">Revisar con comunicación y lo que se tiene establecido en comunicación con los asociados </t>
  </si>
  <si>
    <t>hay que revisar presupuesto y estructuralmente</t>
  </si>
  <si>
    <t xml:space="preserve">Presupuesto </t>
  </si>
  <si>
    <t>Presupuesto</t>
  </si>
  <si>
    <t>$ 0</t>
  </si>
  <si>
    <t>$ 3.000.000</t>
  </si>
  <si>
    <t xml:space="preserve">Fecha de inicio </t>
  </si>
  <si>
    <t>21 de Marzo de 2019</t>
  </si>
  <si>
    <t>1 de abril de 2019</t>
  </si>
  <si>
    <t>1 de Julio de 2019</t>
  </si>
  <si>
    <t>Marzo 21 de 2019</t>
  </si>
  <si>
    <t>Marzo 21 de 2020</t>
  </si>
  <si>
    <t>Direcciones Regionales Y Comercial Y De Servicio</t>
  </si>
  <si>
    <t xml:space="preserve">Operaciones </t>
  </si>
  <si>
    <t>Operaciones / Financiero</t>
  </si>
  <si>
    <t>Comercial y de Servicio</t>
  </si>
  <si>
    <t>Financiero/ Comercial y de Servicio</t>
  </si>
  <si>
    <t>Comercial y de Servicio / Financiero</t>
  </si>
  <si>
    <t>Comercial y de Servicio/ Financiero</t>
  </si>
  <si>
    <t>Comercial y de Servicio/  Financiero</t>
  </si>
  <si>
    <t>Gerencia / Comercial y de Servicio</t>
  </si>
  <si>
    <t>Gerencia / Comercial y de Servicio / Financiero</t>
  </si>
  <si>
    <t>Comercial y de Servicio /  Financiero</t>
  </si>
  <si>
    <t xml:space="preserve">Isabel M. Enviar correo con consulta a GH Corporativo. </t>
  </si>
  <si>
    <t xml:space="preserve">Comentarios Administración </t>
  </si>
  <si>
    <t xml:space="preserve">Validación </t>
  </si>
  <si>
    <t xml:space="preserve">Solicitar el cronograma de visitas a las direcciones regionales </t>
  </si>
  <si>
    <t>Modernización Tecnológica</t>
  </si>
  <si>
    <t>Jurídico / Financiero</t>
  </si>
  <si>
    <t>Henry no se que decir de esto y que fecha; baldía tu por favor.</t>
  </si>
  <si>
    <t>una vez la junta defina la comisión, se debe definir un cronograma de trabajo de manera que se pueda contar una primera versión del reglamento para ser presentado en la junta del mes de mayo para efectuar los ajustes pertinentes y presentar la versión final en la junta de junio.</t>
  </si>
  <si>
    <t xml:space="preserve">Financiero   Operaciones y Jurídico </t>
  </si>
  <si>
    <t>Promedio</t>
  </si>
  <si>
    <t xml:space="preserve">Promedio </t>
  </si>
  <si>
    <t>31 de Mayo 2019</t>
  </si>
  <si>
    <t>Qué pasó con la validación jurídica?  Financieramente tiene toda la viabilidad. ISA m.</t>
  </si>
  <si>
    <t>Desarrollar en las ciudades intermedias capacitaciones de emprendimiento para los asociados, teniendo en cuenta las afectaciones económicas que presentan algunas de estas actualmente.</t>
  </si>
  <si>
    <t xml:space="preserve">Hacer extensivo el auxilio de medicamentos, (3.14 reglamento f.m.p.i.), al grupo primario registrado del asociado, con cargo al rubro contable de fondo auxilio por calamidad, el cual fue fortalecido el año pasado y cerro el 2018 con un saldo de $470.3 millones.
</t>
  </si>
  <si>
    <r>
      <rPr>
        <b/>
        <sz val="11"/>
        <rFont val="Arial"/>
        <family val="2"/>
      </rPr>
      <t>Julio 30</t>
    </r>
    <r>
      <rPr>
        <sz val="11"/>
        <rFont val="Arial"/>
        <family val="2"/>
      </rPr>
      <t xml:space="preserve">:  En el reglamento de créditos, la línea educativa contempla este tipo de programas de educación no formal: 
</t>
    </r>
    <r>
      <rPr>
        <b/>
        <sz val="11"/>
        <rFont val="Arial"/>
        <family val="2"/>
      </rPr>
      <t>Articulo 18.2.2. Educación:</t>
    </r>
    <r>
      <rPr>
        <sz val="11"/>
        <rFont val="Arial"/>
        <family val="2"/>
      </rPr>
      <t xml:space="preserve">
 Educativo: Son los destinados a conceder créditos al asociado y/o sus beneficiarios para la financiación de estudios de secundaria, pregrado, postgrados, maestrías e intercambio educativo. De igual forma se atenderán necesidades de capacitación en educación formal y no formal: talleres, cursos, diplomados y seminarios.</t>
    </r>
  </si>
  <si>
    <r>
      <rPr>
        <sz val="11"/>
        <rFont val="Arial"/>
        <family val="2"/>
      </rPr>
      <t xml:space="preserve">
</t>
    </r>
    <r>
      <rPr>
        <b/>
        <sz val="11"/>
        <rFont val="Arial"/>
        <family val="2"/>
      </rPr>
      <t xml:space="preserve">Julio 30: </t>
    </r>
    <r>
      <rPr>
        <sz val="11"/>
        <rFont val="Arial"/>
        <family val="2"/>
      </rPr>
      <t xml:space="preserve">Conforme a análisis la Junta Directiva, aprobó la apertura de CDAT desde 100 mil pesos, así mismo, se han impulsado campañas de ahorro con tasas competitivas y factibles para nuestros asociados. </t>
    </r>
    <r>
      <rPr>
        <sz val="11"/>
        <color rgb="FFFF0000"/>
        <rFont val="Arial"/>
        <family val="2"/>
      </rPr>
      <t xml:space="preserve">
</t>
    </r>
  </si>
  <si>
    <r>
      <rPr>
        <b/>
        <sz val="11"/>
        <rFont val="Arial"/>
        <family val="2"/>
      </rPr>
      <t>Julio 30</t>
    </r>
    <r>
      <rPr>
        <sz val="11"/>
        <rFont val="Arial"/>
        <family val="2"/>
      </rPr>
      <t xml:space="preserve">: El reglamento de crédito ya contempla esta opción:
</t>
    </r>
    <r>
      <rPr>
        <b/>
        <sz val="11"/>
        <rFont val="Arial"/>
        <family val="2"/>
      </rPr>
      <t>PARÁGRAFO 5: L</t>
    </r>
    <r>
      <rPr>
        <sz val="11"/>
        <rFont val="Arial"/>
        <family val="2"/>
      </rPr>
      <t xml:space="preserve">a gerencia general tendrá potestades para ciertas excepcionalidades, aprobadas por Junta Directiva como son: 
</t>
    </r>
    <r>
      <rPr>
        <sz val="11"/>
        <color theme="1"/>
        <rFont val="Arial"/>
        <family val="2"/>
      </rPr>
      <t>- Descontar los ahorros del asociado para el cálculo del nivel de endeudamiento (análisis de crédito).</t>
    </r>
    <r>
      <rPr>
        <b/>
        <sz val="11"/>
        <color rgb="FFFF0000"/>
        <rFont val="Arial"/>
        <family val="2"/>
      </rPr>
      <t xml:space="preserve"> </t>
    </r>
  </si>
  <si>
    <r>
      <rPr>
        <b/>
        <sz val="11"/>
        <rFont val="Arial"/>
        <family val="2"/>
      </rPr>
      <t xml:space="preserve">Abril 30: </t>
    </r>
    <r>
      <rPr>
        <sz val="11"/>
        <rFont val="Arial"/>
        <family val="2"/>
      </rPr>
      <t>Se define utilizar en toda la publicidad hacia el asociado, el nombre de Obsequio Anual Asociados Fecoomeva.</t>
    </r>
  </si>
  <si>
    <t>Cambiar el sistema de amortización aplicado a los créditos de Fecoomeva, otorgados a los asociados del grupo Gecc, debido a que el sistema actual, cuota constante, genera un costo alto en pago de intereses al final del crédito, por lo cual se propone aplicando el sistema de amortización con abono a capital constante, lo cual permite un ahorro en  el pago de intereses.</t>
  </si>
  <si>
    <t xml:space="preserve">Retomar programas interactivos que motiven la participación de los asociados, como lo fue el bono solidario y la fecoopolla. </t>
  </si>
  <si>
    <t>Brindar la oportunidad permanente a los asociados que deseen hacer apertura de cdat y Flexirenta logrando tener flexibilidad en los montos de apertura.</t>
  </si>
  <si>
    <t xml:space="preserve">Operaciones / Financiero </t>
  </si>
  <si>
    <t>Gestión Humana / Comercial y de Servicio</t>
  </si>
  <si>
    <t>CANTIDAD</t>
  </si>
  <si>
    <t>CERRADAS</t>
  </si>
  <si>
    <t xml:space="preserve">PROPOSICIONES </t>
  </si>
  <si>
    <r>
      <rPr>
        <b/>
        <sz val="11"/>
        <rFont val="Arial"/>
        <family val="2"/>
      </rPr>
      <t xml:space="preserve">Junio 04: </t>
    </r>
    <r>
      <rPr>
        <sz val="11"/>
        <rFont val="Arial"/>
        <family val="2"/>
      </rPr>
      <t xml:space="preserve"> Se evaluaron las estrategias propuestas, identificando en los estudios proyectados a futuro la poca rentabilidad de las mismas, además de la priorización de otros focos a trabajar en el 2019.
Apuntando a la conexión emocional con los asociados, se han estructurado y gestionado diferentes campañas, entre otras están las de ahorro y crédito en mayo junio aprovechando la temporada de La Copa América, (Gana por cada gol de la selección Colombia y Ahorrar con Fecoomeva es un golazo). Se incluirá en la planeación y presupuesto del año 2020 la campaña de Fecoogana.</t>
    </r>
  </si>
  <si>
    <r>
      <rPr>
        <b/>
        <sz val="11"/>
        <rFont val="Arial"/>
        <family val="2"/>
      </rPr>
      <t xml:space="preserve">Julio 30: </t>
    </r>
    <r>
      <rPr>
        <sz val="11"/>
        <rFont val="Arial"/>
        <family val="2"/>
      </rPr>
      <t xml:space="preserve">Contamos con el producto de crédito pre- pensional otorgando un porcentaje importante del dinero para el pago de sus obligaciones jurídicas y demás que exija este proceso con una tasa del 0.5% N.MV con un plazo máximo de 24 meses, se incluirá en el plan de comunicaciones para promocionar a los asociados. El producto de ahorro, será incorporado en el plan de mercadeo  del  año 2020 (nuevo producto). </t>
    </r>
  </si>
  <si>
    <r>
      <t xml:space="preserve">
</t>
    </r>
    <r>
      <rPr>
        <b/>
        <sz val="11"/>
        <rFont val="Arial"/>
        <family val="2"/>
      </rPr>
      <t xml:space="preserve">Diciembre 31: </t>
    </r>
    <r>
      <rPr>
        <sz val="11"/>
        <rFont val="Arial"/>
        <family val="2"/>
      </rPr>
      <t xml:space="preserve">En los resultados de la prueba piloto realizada en la Regional Caribe, en promedio durante  los tres meses, se atendió el 2,37% del total de la población de la regional. De los 63 días hábiles del trimestre, el 32% no presentó demanda de asociados para atención en la jornada del medio día, de lo anterior, se determina a partir de 3 de Febrero de 2019 iniciar con la implementación de la jornada de medio día de Caribe los días lunes y viernes con un equipo integral con turnos, que permita garantizar el servicio. En temas de personal no se incurría en gastos adicionales. Se percibirá incremento en el costo de servicios públicos del 8 % durante los 8 días propuestos por mes. Se esperan beneficios como mejorar la percepción del servicio al ofrecer alternativas en horarios distintos a la jornada laboral del asociado, para la realización de trámites, solicitud de productos o servicios; así como el aumento de la  oportunidad en el servicio, colocación de productos y mejora en la productividad del equipo. </t>
    </r>
  </si>
  <si>
    <r>
      <t xml:space="preserve">
</t>
    </r>
    <r>
      <rPr>
        <b/>
        <sz val="11"/>
        <rFont val="Arial"/>
        <family val="2"/>
      </rPr>
      <t xml:space="preserve">Diciembre 31: </t>
    </r>
    <r>
      <rPr>
        <sz val="11"/>
        <rFont val="Arial"/>
        <family val="2"/>
      </rPr>
      <t xml:space="preserve">Se programa para el mes de diciembre visitas en las diferentes zonas de las regionales, con el fin de hacer mantenimiento a los asociados para toma de productos y servicios, en conjunto con la entrega del obsequio anual (Asadores). En las zonas que se hará dicha presencia serán: Caribe: Barranquilla, Cartagena, Santa Marta, Valledupar, Sincelejo y Riohacha. Centro: Bogotá, Ibagué, Florencia, Neiva, Sogamoso, Tunja, Duitama, Yopal y Chía. Eje Cafetero: Pereira, Armenia, La Dorada, Manizales y Cartago. Norte:  Medellín, Bucaramanga, Cúcuta, Montería, Urabá, Rionegro, Barrancabermeja, Quibdó y Pamplona. Suroccidente: Cali, Palmira, Tuluá, Pasto, Popayán, Buenaventura y Buga. </t>
    </r>
  </si>
  <si>
    <r>
      <t xml:space="preserve">
</t>
    </r>
    <r>
      <rPr>
        <b/>
        <sz val="11"/>
        <rFont val="Arial"/>
        <family val="2"/>
      </rPr>
      <t>Diciembre 31:</t>
    </r>
    <r>
      <rPr>
        <sz val="11"/>
        <rFont val="Arial"/>
        <family val="2"/>
      </rPr>
      <t xml:space="preserve"> Se realizó la presentación al equipo directivo del proyecto y a la Directora Regional sobre de los resultados de la prueba piloto del CRM, en la cual se evidenció una participación activa dentro de la aplicación.  La iniciativa de PSE y Baloto, ha logrado una gran acogida por parte de los asociados y ex asociados, donde a la fecha se ha logrado un recaudo por $69.034.940 vía Baloto y por PSE (producción: 6 de noviembre): $15.962.749, Se está realizando de nuevo el proceso de retoma de la solución de venta de boletería por la página del gestor del asociado con el proveedor Datecsa para poder dar inicio con el desarrollo requerido para la venta por el sitio web, con un entregable final para el asociado en el mes de febrero del año 2020.</t>
    </r>
  </si>
  <si>
    <r>
      <rPr>
        <sz val="11"/>
        <color theme="1"/>
        <rFont val="Arial"/>
        <family val="2"/>
      </rPr>
      <t xml:space="preserve">
</t>
    </r>
    <r>
      <rPr>
        <b/>
        <sz val="11"/>
        <color theme="1"/>
        <rFont val="Arial"/>
        <family val="2"/>
      </rPr>
      <t xml:space="preserve">Diciembre 31: </t>
    </r>
    <r>
      <rPr>
        <sz val="11"/>
        <color theme="1"/>
        <rFont val="Arial"/>
        <family val="2"/>
      </rPr>
      <t xml:space="preserve">Se llevó a cabo la reunión con el equipo encargado del Programa de Lealtad de la Cooperativa; El foco del programa será dirigido inicialmente a los Asociados Preferentes entre el 2020 y 2021. </t>
    </r>
    <r>
      <rPr>
        <sz val="11"/>
        <color theme="1"/>
        <rFont val="Arial"/>
        <family val="2"/>
      </rPr>
      <t xml:space="preserve">
</t>
    </r>
  </si>
  <si>
    <r>
      <t xml:space="preserve">
</t>
    </r>
    <r>
      <rPr>
        <b/>
        <sz val="11"/>
        <rFont val="Arial"/>
        <family val="2"/>
      </rPr>
      <t>Diciembre 31:</t>
    </r>
    <r>
      <rPr>
        <sz val="11"/>
        <rFont val="Arial"/>
        <family val="2"/>
      </rPr>
      <t xml:space="preserve"> Durante el presente año y al cierre del mes de noviembre, la línea informadora presenta una efectividad en su gestión de atención del 91% . Los meses donde se presentó mayor efectividad en las llamadas atendidas son enero, marzo, julio y octubre con porcentajes de eficiencia superior al 95% </t>
    </r>
  </si>
  <si>
    <r>
      <rPr>
        <sz val="11"/>
        <color theme="1"/>
        <rFont val="Arial"/>
        <family val="2"/>
      </rPr>
      <t xml:space="preserve">
</t>
    </r>
    <r>
      <rPr>
        <b/>
        <sz val="11"/>
        <color theme="1"/>
        <rFont val="Arial"/>
        <family val="2"/>
      </rPr>
      <t xml:space="preserve">Octubre 31: </t>
    </r>
    <r>
      <rPr>
        <sz val="11"/>
        <color theme="1"/>
        <rFont val="Arial"/>
        <family val="2"/>
      </rPr>
      <t xml:space="preserve">: En el mes de Septiembre se aprobó al reglamento de tasa compensada, y en Octubre se comienza a operar con las líneas de crédito que tienen dicho subsidio en tasa, entre ellas, la línea de crédito educativo la cual tendrá una tasa de interés beneficiosa para los asociados. </t>
    </r>
  </si>
  <si>
    <r>
      <rPr>
        <b/>
        <sz val="11"/>
        <color theme="1"/>
        <rFont val="Arial"/>
        <family val="2"/>
      </rPr>
      <t xml:space="preserve">
Octubre 31: </t>
    </r>
    <r>
      <rPr>
        <sz val="11"/>
        <color theme="1"/>
        <rFont val="Arial"/>
        <family val="2"/>
      </rPr>
      <t xml:space="preserve">Se cuenta con formato a diligenciar por los asociados con el fin de que pignoren sus cesantías a favor del fondo de empleados voluntariamente. </t>
    </r>
  </si>
  <si>
    <r>
      <t xml:space="preserve">
</t>
    </r>
    <r>
      <rPr>
        <b/>
        <sz val="11"/>
        <rFont val="Arial"/>
        <family val="2"/>
      </rPr>
      <t xml:space="preserve">Diciembre 31: </t>
    </r>
    <r>
      <rPr>
        <sz val="11"/>
        <rFont val="Arial"/>
        <family val="2"/>
      </rPr>
      <t>Respecto al último trimestre del año,</t>
    </r>
    <r>
      <rPr>
        <b/>
        <sz val="11"/>
        <rFont val="Arial"/>
        <family val="2"/>
      </rPr>
      <t xml:space="preserve"> s</t>
    </r>
    <r>
      <rPr>
        <sz val="11"/>
        <rFont val="Arial"/>
        <family val="2"/>
      </rPr>
      <t xml:space="preserve">e continua con un margen de tasa de libre de inversión promedio respecto al mercado, generando ahorro de 2.112 millones de enero a noviembre de 2019. </t>
    </r>
  </si>
  <si>
    <r>
      <t xml:space="preserve">
</t>
    </r>
    <r>
      <rPr>
        <b/>
        <sz val="11"/>
        <rFont val="Arial"/>
        <family val="2"/>
      </rPr>
      <t xml:space="preserve">Diciembre 31: </t>
    </r>
    <r>
      <rPr>
        <sz val="11"/>
        <rFont val="Arial"/>
        <family val="2"/>
      </rPr>
      <t xml:space="preserve"> En taylor se encuentra implementado el nuevo desarrollo, iniciando el 2020 nos encontraremos en lanzamiento de producción. </t>
    </r>
  </si>
  <si>
    <r>
      <rPr>
        <sz val="11"/>
        <rFont val="Arial"/>
        <family val="2"/>
      </rPr>
      <t xml:space="preserve">
</t>
    </r>
    <r>
      <rPr>
        <b/>
        <sz val="11"/>
        <rFont val="Arial"/>
        <family val="2"/>
      </rPr>
      <t>Julio 30</t>
    </r>
    <r>
      <rPr>
        <sz val="11"/>
        <rFont val="Arial"/>
        <family val="2"/>
      </rPr>
      <t xml:space="preserve">: La opción "Cuota Asociado Fecoomeva" permite dar cumplimiento a esta solicitud, ya que permite incluir en ella ahorros voluntarios. </t>
    </r>
  </si>
  <si>
    <r>
      <t xml:space="preserve">
</t>
    </r>
    <r>
      <rPr>
        <b/>
        <sz val="11"/>
        <rFont val="Arial"/>
        <family val="2"/>
      </rPr>
      <t>Diciembre 31:</t>
    </r>
    <r>
      <rPr>
        <sz val="11"/>
        <rFont val="Arial"/>
        <family val="2"/>
      </rPr>
      <t xml:space="preserve"> Se cuenta con el desarrollo por parte de taylor en la aplicación, se realizará salida a producción en el mes de enero del año 2020.</t>
    </r>
  </si>
  <si>
    <r>
      <t xml:space="preserve">
</t>
    </r>
    <r>
      <rPr>
        <b/>
        <sz val="11"/>
        <rFont val="Arial"/>
        <family val="2"/>
      </rPr>
      <t xml:space="preserve">Octubre 31: </t>
    </r>
    <r>
      <rPr>
        <sz val="11"/>
        <rFont val="Arial"/>
        <family val="2"/>
      </rPr>
      <t xml:space="preserve">La comisión designada por la Junta Directiva, realizó estudio de viabilidad considerándolo no viable, por lo anterior esta propuesta no quedó incorporada en el reglamento de FMPI. </t>
    </r>
  </si>
  <si>
    <r>
      <t xml:space="preserve">
</t>
    </r>
    <r>
      <rPr>
        <b/>
        <sz val="11"/>
        <rFont val="Arial"/>
        <family val="2"/>
      </rPr>
      <t>Octubre 31:</t>
    </r>
    <r>
      <rPr>
        <sz val="11"/>
        <rFont val="Arial"/>
        <family val="2"/>
      </rPr>
      <t xml:space="preserve"> La propuesta fue estudiada y analizada por la comisión designada por la Junta Directiva, encontrándola viable, fue llevada a la Junta Directiva de agosto y la misma fue aprobada, esta opción quedó incorporada en el reglamento del FMPI. </t>
    </r>
  </si>
  <si>
    <r>
      <t xml:space="preserve">
</t>
    </r>
    <r>
      <rPr>
        <b/>
        <sz val="11"/>
        <rFont val="Arial"/>
        <family val="2"/>
      </rPr>
      <t xml:space="preserve">Octubre 31: </t>
    </r>
    <r>
      <rPr>
        <sz val="11"/>
        <rFont val="Arial"/>
        <family val="2"/>
      </rPr>
      <t xml:space="preserve"> La comisión designada por la Junta Directiva, realizó estudio de viabilidad considerándolo no viable, por lo anterior esta propuesta no quedó incorporada en el reglamento de FMPI. </t>
    </r>
  </si>
  <si>
    <r>
      <t xml:space="preserve">
</t>
    </r>
    <r>
      <rPr>
        <b/>
        <sz val="11"/>
        <rFont val="Arial"/>
        <family val="2"/>
      </rPr>
      <t>Octubre 31</t>
    </r>
    <r>
      <rPr>
        <sz val="11"/>
        <rFont val="Arial"/>
        <family val="2"/>
      </rPr>
      <t xml:space="preserve">: La propuesta fue estudiada y analizada por la comisión designada por la Junta Directiva, encontrándola viable, fue llevada a la Junta Directiva de agosto y la misma fue aprobada, esta opción quedó incorporada en el reglamento del FMPI. </t>
    </r>
  </si>
  <si>
    <r>
      <t xml:space="preserve">
</t>
    </r>
    <r>
      <rPr>
        <b/>
        <sz val="11"/>
        <rFont val="Arial"/>
        <family val="2"/>
      </rPr>
      <t>Octubre 31</t>
    </r>
    <r>
      <rPr>
        <sz val="11"/>
        <rFont val="Arial"/>
        <family val="2"/>
      </rPr>
      <t>: La comisión consideró su no viabilidad, de acuerdo a análisis financiero y técnico, durante el 2019 se brindó a los asociados y sus familias: Fecoogenios, taller de pintura, taller de finanzas, así mismo,  conferencias de temas de interés, programa de emprendimiento y  becas La Equidad.</t>
    </r>
  </si>
  <si>
    <r>
      <t xml:space="preserve">
</t>
    </r>
    <r>
      <rPr>
        <b/>
        <sz val="11"/>
        <rFont val="Arial"/>
        <family val="2"/>
      </rPr>
      <t xml:space="preserve">Octubre 31: </t>
    </r>
    <r>
      <rPr>
        <sz val="11"/>
        <rFont val="Arial"/>
        <family val="2"/>
      </rPr>
      <t xml:space="preserve">Se contó con la participación de 70 hijos de asociados en el programa fecoogenios, 50 participantes en la charla de educación financiera, 172 participantes en el concurso de pintura, Fecoomeva entregó 1.339 bonos de descuentos de alianzas educativas por un valor de 254 millones y con respecto al programa de emprendimiento contamos con la participación de 356 asociados y sus familias en las diferentes etapas,  a su vez se incrementaron los emprendedores en la vitrina virtual (46) logrando 6.792 visitas. </t>
    </r>
  </si>
  <si>
    <r>
      <t xml:space="preserve">
</t>
    </r>
    <r>
      <rPr>
        <b/>
        <sz val="11"/>
        <rFont val="Arial"/>
        <family val="2"/>
      </rPr>
      <t xml:space="preserve">Diciembre 31:  </t>
    </r>
    <r>
      <rPr>
        <sz val="11"/>
        <rFont val="Arial"/>
        <family val="2"/>
      </rPr>
      <t xml:space="preserve">Se gestionó despacho a 54 sedes a nivel nacional, verificando la calidad y empaque del Detalle Anual del Asociado. </t>
    </r>
  </si>
  <si>
    <r>
      <t xml:space="preserve">
</t>
    </r>
    <r>
      <rPr>
        <b/>
        <sz val="11"/>
        <rFont val="Arial"/>
        <family val="2"/>
      </rPr>
      <t xml:space="preserve">Octubre 31. </t>
    </r>
    <r>
      <rPr>
        <sz val="11"/>
        <rFont val="Arial"/>
        <family val="2"/>
      </rPr>
      <t>Se realizó la actividad de finanzas para niños con una asistencia de 122 participantes, cumpliendo con el 52% de la meta propuesta.</t>
    </r>
  </si>
  <si>
    <r>
      <t xml:space="preserve">
</t>
    </r>
    <r>
      <rPr>
        <b/>
        <sz val="11"/>
        <rFont val="Arial"/>
        <family val="2"/>
      </rPr>
      <t>Diciembre 31:</t>
    </r>
    <r>
      <rPr>
        <sz val="11"/>
        <rFont val="Arial"/>
        <family val="2"/>
      </rPr>
      <t xml:space="preserve"> Se focaliza la gestión del área de alianzas en promover  y vincular  aliados que generen servicios y  retornos como  las estaciones de servicio de combustible, a la fecha se adelantan negociaciones con Terpel, Biomax y Primax, así mismo, se están ejecutando tomas de sedes con turismo, ofertando planes vacacionales a todos los colaboradores. Recreación consolidará un cronograma de actividades para el 2020. Se les notifica a las regionales en este mismo mes reforzar las categorías donde presentan vacíos, con el fin de presentar una oferta integral en convenios.</t>
    </r>
  </si>
  <si>
    <r>
      <rPr>
        <sz val="11"/>
        <rFont val="Arial"/>
        <family val="2"/>
      </rPr>
      <t xml:space="preserve">
</t>
    </r>
    <r>
      <rPr>
        <b/>
        <sz val="11"/>
        <rFont val="Arial"/>
        <family val="2"/>
      </rPr>
      <t xml:space="preserve">Diciembre 31: </t>
    </r>
    <r>
      <rPr>
        <sz val="11"/>
        <rFont val="Arial"/>
        <family val="2"/>
      </rPr>
      <t xml:space="preserve">Se inicia reunión en conjunto con GH - GECC y Corporativo, presentando la definición de Asociados Preferentes y objetivos planteados, logros alcanzados a la fecha, caracterización de la población actual e identificación de mercado potencial, plan de Comunicación Fase Expectativa y se define iniciar un plan de trabajo conjunto  buscando revisar los productos y beneficios que actualmente tiene cada entidad, con el fin de identificar beneficios en común para dar a conocer a los asociados la complementariedad y lograr en equipo el bienestar para este grupo. Se definieron focos en vivienda, alianzas, educación y emprendimiento. Este año se lanzó producto Fecohogar, línea de crédito con tasa especial para ahorro y crédito dirigido a este segmento. Continuamos con la construcción del portafolio de beneficios para 2020. Se realiza lanzamiento de Asociados preferentes. </t>
    </r>
  </si>
  <si>
    <r>
      <t xml:space="preserve">
</t>
    </r>
    <r>
      <rPr>
        <b/>
        <sz val="11"/>
        <rFont val="Arial"/>
        <family val="2"/>
      </rPr>
      <t>Diciembre 31:</t>
    </r>
    <r>
      <rPr>
        <sz val="11"/>
        <rFont val="Arial"/>
        <family val="2"/>
      </rPr>
      <t xml:space="preserve">  Se espera el cronograma de Coomeva educa para 2020 y la inclusión de dicho segmento</t>
    </r>
  </si>
  <si>
    <r>
      <t xml:space="preserve">
</t>
    </r>
    <r>
      <rPr>
        <b/>
        <sz val="11"/>
        <color theme="1"/>
        <rFont val="Arial"/>
        <family val="2"/>
      </rPr>
      <t>Julio 30:</t>
    </r>
    <r>
      <rPr>
        <sz val="11"/>
        <color theme="1"/>
        <rFont val="Arial"/>
        <family val="2"/>
      </rPr>
      <t xml:space="preserve">  Auditoría Interna valida y constata en el Balance al 31 de marzo de 2019, el traslado de $57,858,557 a la cuenta "Fondo de Tasa Compensada.</t>
    </r>
  </si>
  <si>
    <r>
      <t xml:space="preserve">
</t>
    </r>
    <r>
      <rPr>
        <b/>
        <sz val="11"/>
        <color theme="1"/>
        <rFont val="Arial"/>
        <family val="2"/>
      </rPr>
      <t>Julio 30:</t>
    </r>
    <r>
      <rPr>
        <sz val="11"/>
        <color theme="1"/>
        <rFont val="Arial"/>
        <family val="2"/>
      </rPr>
      <t xml:space="preserve">  Auditoría Interna valida y constata en el Balance al 31 de mayo de 2019, el traslado por $35,759,079 a la cuenta "Fondo de Tasa Compensada"</t>
    </r>
  </si>
  <si>
    <r>
      <rPr>
        <sz val="11"/>
        <color theme="1"/>
        <rFont val="Arial"/>
        <family val="2"/>
      </rPr>
      <t xml:space="preserve">
</t>
    </r>
    <r>
      <rPr>
        <b/>
        <sz val="11"/>
        <color theme="1"/>
        <rFont val="Arial"/>
        <family val="2"/>
      </rPr>
      <t xml:space="preserve">Julio 30:  </t>
    </r>
    <r>
      <rPr>
        <sz val="11"/>
        <color theme="1"/>
        <rFont val="Arial"/>
        <family val="2"/>
      </rPr>
      <t>Auditoría Interna valida y constata en el Balance del 31 de mayo de 2019, el traslado por $332.047.735 de la subcuenta Auxilio por Muerte a la subcuenta Auxilio Funerario.</t>
    </r>
  </si>
  <si>
    <r>
      <t xml:space="preserve">
</t>
    </r>
    <r>
      <rPr>
        <b/>
        <sz val="11"/>
        <rFont val="Arial"/>
        <family val="2"/>
      </rPr>
      <t>Octubre 31:</t>
    </r>
    <r>
      <rPr>
        <sz val="11"/>
        <rFont val="Arial"/>
        <family val="2"/>
      </rPr>
      <t xml:space="preserve"> Se realizó validación de los casos de aportes de ex asociados no reclamados, y se observa que este movimiento será posible realizarlo cuando se cumpla un año a partir de la fecha de aprobación de la Asamblea 2019.</t>
    </r>
  </si>
  <si>
    <r>
      <rPr>
        <sz val="11"/>
        <color theme="1"/>
        <rFont val="Arial"/>
        <family val="2"/>
      </rPr>
      <t xml:space="preserve">
</t>
    </r>
    <r>
      <rPr>
        <b/>
        <sz val="11"/>
        <color theme="1"/>
        <rFont val="Arial"/>
        <family val="2"/>
      </rPr>
      <t xml:space="preserve">Octubre 31: </t>
    </r>
    <r>
      <rPr>
        <sz val="11"/>
        <color theme="1"/>
        <rFont val="Arial"/>
        <family val="2"/>
      </rPr>
      <t xml:space="preserve">Se realiza lanzamiento de los productos con tasa compensada en el sistema el cobro de la facturación mensual de $500 por asociado.  Así mismo, se cuenta con reglamento para fondo de tasa compensada el cual fue aprobado por parte de la Junta Directiva. </t>
    </r>
  </si>
  <si>
    <r>
      <t xml:space="preserve">
</t>
    </r>
    <r>
      <rPr>
        <b/>
        <sz val="11"/>
        <rFont val="Arial"/>
        <family val="2"/>
      </rPr>
      <t xml:space="preserve">Diciembre 31: </t>
    </r>
    <r>
      <rPr>
        <sz val="11"/>
        <rFont val="Arial"/>
        <family val="2"/>
      </rPr>
      <t xml:space="preserve">En el mes de diciembre se realizó el lanzamiento del nuevo canal de comunicación Instagram, que con el que se busca generar mayor interacción, compartir experiencias y conocimiento sobre los beneficios del fondo. El objetivo de esta iniciativa es mejorar la contactabilidad con nuestros asociados y crear conexiones emocionales desde la generación de valor  Actualmente contamos 580 seguidores. 
</t>
    </r>
  </si>
  <si>
    <r>
      <t xml:space="preserve">
</t>
    </r>
    <r>
      <rPr>
        <b/>
        <sz val="11"/>
        <rFont val="Arial"/>
        <family val="2"/>
      </rPr>
      <t>Diciembre 31:</t>
    </r>
    <r>
      <rPr>
        <sz val="11"/>
        <rFont val="Arial"/>
        <family val="2"/>
      </rPr>
      <t xml:space="preserve"> La modificación del  estado de cuenta con datecsa no se puede realizar, ya que taylor tiene estructura base, se envía al área de comunicaciones la plantilla con la nueva aplicación a adquirir con taylor "corbanco" y el actual estado de cuenta con el objetivo de definir el  nuevo diseño que se tendrá con la migración al nuevo Core en el año 2020.</t>
    </r>
  </si>
  <si>
    <r>
      <t xml:space="preserve">
</t>
    </r>
    <r>
      <rPr>
        <b/>
        <sz val="11"/>
        <rFont val="Arial"/>
        <family val="2"/>
      </rPr>
      <t>Julio 30</t>
    </r>
    <r>
      <rPr>
        <sz val="11"/>
        <rFont val="Arial"/>
        <family val="2"/>
      </rPr>
      <t>: La implementación de esta iniciativa tiene un costo elevado, ya que implica un cambio de gran impacto en el Software Core.  En el mercado, es poco utilizado (Salvo para créditos de vivienda  en UVR). Se evidenció en la investigación que sólo Bancolombia maneja la opción de abonos constantes a capital, pero con tasa variable. Por otra parte, desde la gestión comercial se logra asegurar la maximización del beneficio a los asociados mediante las campañas de baja tasa, que permiten que el asociado tenga una cuota fija a su obligación.</t>
    </r>
  </si>
  <si>
    <r>
      <t xml:space="preserve">
</t>
    </r>
    <r>
      <rPr>
        <b/>
        <sz val="11"/>
        <rFont val="Arial"/>
        <family val="2"/>
      </rPr>
      <t>Octubre 31:</t>
    </r>
    <r>
      <rPr>
        <sz val="11"/>
        <rFont val="Arial"/>
        <family val="2"/>
      </rPr>
      <t xml:space="preserve"> De acuerdo a nuestro plan de emprendimiento se realizaron capacitaciones en las siguientes ciudades, buscando ampliar el portafolio y conocimiento  través de Fecoomeva. con los resultados de la encuesta se moldeo la focalización del programa, de manera integral sobre la necesidad de aprender a emprender, la ciudades visitadas fueron:
Tuluá, Palmira, Cali
Medellín, Bucaramanga, Cúcuta
Bogotá, Ibagué, Neiva 
Barranquilla, Cartagena, Santa Marta
Armenia, Pereira, Manizales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</si>
</sst>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_€_-;\-* #,##0\ _€_-;_-* &quot;-&quot;\ _€_-;_-@_-"/>
    <numFmt numFmtId="165" formatCode="_-* #,##0.00\ &quot;€&quot;_-;\-* #,##0.00\ &quot;€&quot;_-;_-* &quot;-&quot;??\ &quot;€&quot;_-;_-@_-"/>
    <numFmt numFmtId="166" formatCode="_-* #,##0.00\ _€_-;\-* #,##0.00\ _€_-;_-* &quot;-&quot;??\ _€_-;_-@_-"/>
    <numFmt numFmtId="167" formatCode="_ * #,##0.00_ ;_ * \-#,##0.00_ ;_ * &quot;-&quot;??_ ;_ @_ "/>
    <numFmt numFmtId="168" formatCode="_ [$€-2]\ * #,##0.00_ ;_ [$€-2]\ * \-#,##0.00_ ;_ [$€-2]\ * &quot;-&quot;??_ "/>
    <numFmt numFmtId="169" formatCode="_ &quot;$&quot;\ * #,##0.00_ ;_ &quot;$&quot;\ * \-#,##0.00_ ;_ &quot;$&quot;\ * &quot;-&quot;??_ ;_ @_ "/>
    <numFmt numFmtId="170" formatCode="_-* #,##0\ _€_-;\-* #,##0\ _€_-;_-* &quot;-&quot;??\ _€_-;_-@_-"/>
  </numFmts>
  <fonts count="47" x14ac:knownFonts="1">
    <font>
      <sz val="11"/>
      <color theme="1"/>
      <name val="Calibri"/>
      <family val="2"/>
      <scheme val="minor"/>
    </font>
    <font>
      <sz val="11"/>
      <color theme="1"/>
      <name val="Calibri"/>
      <family val="2"/>
      <scheme val="minor"/>
    </font>
    <font>
      <sz val="10"/>
      <name val="Franklin Gothic Book"/>
      <family val="2"/>
    </font>
    <font>
      <u/>
      <sz val="10"/>
      <color theme="10"/>
      <name val="Arial"/>
      <family val="2"/>
    </font>
    <font>
      <sz val="10"/>
      <color theme="1"/>
      <name val="Franklin Gothic Book"/>
      <family val="2"/>
    </font>
    <font>
      <sz val="10"/>
      <name val="Arial"/>
      <family val="2"/>
    </font>
    <font>
      <sz val="9"/>
      <color theme="1"/>
      <name val="Franklin Gothic Book"/>
      <family val="2"/>
    </font>
    <font>
      <u/>
      <sz val="9.35"/>
      <color theme="10"/>
      <name val="Calibri"/>
      <family val="2"/>
    </font>
    <font>
      <sz val="11"/>
      <color theme="1"/>
      <name val="Tahoma"/>
      <family val="2"/>
    </font>
    <font>
      <sz val="10"/>
      <name val="Franklin Gothic Book"/>
      <family val="2"/>
    </font>
    <font>
      <sz val="10"/>
      <color rgb="FF000000"/>
      <name val="Franklin Gothic Book"/>
      <family val="2"/>
    </font>
    <font>
      <sz val="12"/>
      <color theme="1"/>
      <name val="Arial"/>
      <family val="2"/>
    </font>
    <font>
      <sz val="11"/>
      <color theme="1"/>
      <name val="Franklin Gothic Book"/>
      <family val="2"/>
    </font>
    <font>
      <b/>
      <sz val="11"/>
      <color theme="1"/>
      <name val="Calibri"/>
      <family val="2"/>
      <scheme val="minor"/>
    </font>
    <font>
      <b/>
      <sz val="9"/>
      <name val="Franklin Gothic Book"/>
      <family val="2"/>
    </font>
    <font>
      <b/>
      <sz val="11"/>
      <color theme="0"/>
      <name val="Calibri"/>
      <family val="2"/>
      <scheme val="minor"/>
    </font>
    <font>
      <b/>
      <sz val="12"/>
      <color theme="0"/>
      <name val="Arial"/>
      <family val="2"/>
    </font>
    <font>
      <b/>
      <sz val="16"/>
      <color theme="0"/>
      <name val="Calibri"/>
      <family val="2"/>
      <scheme val="minor"/>
    </font>
    <font>
      <b/>
      <sz val="12"/>
      <name val="Arial"/>
      <family val="2"/>
    </font>
    <font>
      <sz val="12"/>
      <name val="Arial"/>
      <family val="2"/>
    </font>
    <font>
      <b/>
      <sz val="12"/>
      <color theme="1"/>
      <name val="Arial"/>
      <family val="2"/>
    </font>
    <font>
      <sz val="11"/>
      <color theme="1"/>
      <name val="Calibri"/>
      <family val="2"/>
    </font>
    <font>
      <sz val="11"/>
      <color theme="1"/>
      <name val="Arial"/>
      <family val="2"/>
    </font>
    <font>
      <sz val="12"/>
      <color rgb="FF000000"/>
      <name val="Arial"/>
      <family val="2"/>
    </font>
    <font>
      <b/>
      <sz val="12"/>
      <color rgb="FF00B050"/>
      <name val="Arial"/>
      <family val="2"/>
    </font>
    <font>
      <b/>
      <sz val="11"/>
      <color theme="1"/>
      <name val="Arial"/>
      <family val="2"/>
    </font>
    <font>
      <sz val="11"/>
      <color rgb="FF000000"/>
      <name val="Arial"/>
      <family val="2"/>
    </font>
    <font>
      <b/>
      <sz val="14"/>
      <color rgb="FF00B050"/>
      <name val="Arial"/>
      <family val="2"/>
    </font>
    <font>
      <sz val="11"/>
      <name val="Arial"/>
      <family val="2"/>
    </font>
    <font>
      <sz val="11"/>
      <color theme="0"/>
      <name val="Arial"/>
      <family val="2"/>
    </font>
    <font>
      <b/>
      <sz val="11"/>
      <name val="Arial"/>
      <family val="2"/>
    </font>
    <font>
      <b/>
      <sz val="14"/>
      <color theme="0"/>
      <name val="Arial"/>
      <family val="2"/>
    </font>
    <font>
      <sz val="14"/>
      <name val="Arial"/>
      <family val="2"/>
    </font>
    <font>
      <sz val="14"/>
      <color theme="0"/>
      <name val="Arial"/>
      <family val="2"/>
    </font>
    <font>
      <b/>
      <sz val="14"/>
      <name val="Arial"/>
      <family val="2"/>
    </font>
    <font>
      <b/>
      <i/>
      <sz val="11"/>
      <color rgb="FF000000"/>
      <name val="Arial"/>
      <family val="2"/>
    </font>
    <font>
      <sz val="11"/>
      <color rgb="FFFF0000"/>
      <name val="Arial"/>
      <family val="2"/>
    </font>
    <font>
      <i/>
      <sz val="11"/>
      <color rgb="FF000000"/>
      <name val="Arial"/>
      <family val="2"/>
    </font>
    <font>
      <u/>
      <sz val="11"/>
      <color theme="1"/>
      <name val="Arial"/>
      <family val="2"/>
    </font>
    <font>
      <sz val="10"/>
      <color rgb="FF000000"/>
      <name val="Arial"/>
      <family val="2"/>
    </font>
    <font>
      <i/>
      <sz val="10"/>
      <color rgb="FF000000"/>
      <name val="Arial"/>
      <family val="2"/>
    </font>
    <font>
      <b/>
      <sz val="20"/>
      <color rgb="FF00B050"/>
      <name val="Arial"/>
      <family val="2"/>
    </font>
    <font>
      <b/>
      <sz val="9"/>
      <color indexed="81"/>
      <name val="Tahoma"/>
      <family val="2"/>
    </font>
    <font>
      <sz val="9"/>
      <color indexed="81"/>
      <name val="Tahoma"/>
      <family val="2"/>
    </font>
    <font>
      <b/>
      <sz val="16"/>
      <name val="Arial"/>
      <family val="2"/>
    </font>
    <font>
      <sz val="11"/>
      <color rgb="FF00B050"/>
      <name val="Arial"/>
      <family val="2"/>
    </font>
    <font>
      <b/>
      <sz val="11"/>
      <color rgb="FFFF0000"/>
      <name val="Arial"/>
      <family val="2"/>
    </font>
  </fonts>
  <fills count="14">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92D050"/>
        <bgColor indexed="64"/>
      </patternFill>
    </fill>
    <fill>
      <gradientFill degree="180">
        <stop position="0">
          <color theme="0"/>
        </stop>
        <stop position="1">
          <color rgb="FF92D050"/>
        </stop>
      </gradientFill>
    </fill>
    <fill>
      <patternFill patternType="solid">
        <fgColor rgb="FFFFFF00"/>
        <bgColor indexed="64"/>
      </patternFill>
    </fill>
    <fill>
      <patternFill patternType="solid">
        <fgColor rgb="FFFF0000"/>
        <bgColor indexed="64"/>
      </patternFill>
    </fill>
    <fill>
      <gradientFill degree="180">
        <stop position="0">
          <color theme="0"/>
        </stop>
        <stop position="1">
          <color rgb="FFFF0000"/>
        </stop>
      </gradientFill>
    </fill>
    <fill>
      <patternFill patternType="solid">
        <fgColor rgb="FF00B050"/>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3" tint="0.79998168889431442"/>
        <bgColor indexed="64"/>
      </patternFill>
    </fill>
    <fill>
      <patternFill patternType="solid">
        <fgColor theme="0" tint="-4.9989318521683403E-2"/>
        <bgColor indexed="64"/>
      </patternFill>
    </fill>
  </fills>
  <borders count="72">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theme="0"/>
      </top>
      <bottom/>
      <diagonal/>
    </border>
    <border>
      <left/>
      <right/>
      <top style="medium">
        <color theme="0"/>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bottom style="medium">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right/>
      <top style="thin">
        <color theme="0" tint="-0.249977111117893"/>
      </top>
      <bottom/>
      <diagonal/>
    </border>
    <border>
      <left style="thin">
        <color indexed="64"/>
      </left>
      <right style="medium">
        <color theme="0" tint="-0.249977111117893"/>
      </right>
      <top style="medium">
        <color theme="0" tint="-0.249977111117893"/>
      </top>
      <bottom style="medium">
        <color theme="0" tint="-0.249977111117893"/>
      </bottom>
      <diagonal/>
    </border>
    <border>
      <left style="thin">
        <color theme="0" tint="-0.249977111117893"/>
      </left>
      <right/>
      <top/>
      <bottom style="medium">
        <color theme="0" tint="-0.249977111117893"/>
      </bottom>
      <diagonal/>
    </border>
    <border>
      <left style="medium">
        <color theme="0" tint="-0.249977111117893"/>
      </left>
      <right style="thin">
        <color theme="0" tint="-0.249977111117893"/>
      </right>
      <top style="medium">
        <color theme="0" tint="-0.249977111117893"/>
      </top>
      <bottom/>
      <diagonal/>
    </border>
    <border>
      <left style="thin">
        <color theme="0" tint="-0.249977111117893"/>
      </left>
      <right style="thin">
        <color theme="0" tint="-0.249977111117893"/>
      </right>
      <top style="medium">
        <color theme="0" tint="-0.249977111117893"/>
      </top>
      <bottom/>
      <diagonal/>
    </border>
    <border>
      <left style="thin">
        <color theme="0" tint="-0.249977111117893"/>
      </left>
      <right style="medium">
        <color theme="0" tint="-0.249977111117893"/>
      </right>
      <top style="medium">
        <color theme="0" tint="-0.249977111117893"/>
      </top>
      <bottom/>
      <diagonal/>
    </border>
    <border>
      <left style="medium">
        <color theme="0" tint="-0.249977111117893"/>
      </left>
      <right style="thin">
        <color indexed="64"/>
      </right>
      <top style="medium">
        <color theme="0" tint="-0.249977111117893"/>
      </top>
      <bottom style="medium">
        <color theme="0" tint="-0.249977111117893"/>
      </bottom>
      <diagonal/>
    </border>
    <border>
      <left style="thin">
        <color indexed="64"/>
      </left>
      <right style="thin">
        <color indexed="64"/>
      </right>
      <top style="medium">
        <color theme="0" tint="-0.249977111117893"/>
      </top>
      <bottom style="medium">
        <color theme="0" tint="-0.249977111117893"/>
      </bottom>
      <diagonal/>
    </border>
    <border>
      <left style="medium">
        <color theme="0" tint="-0.249977111117893"/>
      </left>
      <right/>
      <top/>
      <bottom style="medium">
        <color theme="0" tint="-0.249977111117893"/>
      </bottom>
      <diagonal/>
    </border>
    <border>
      <left/>
      <right style="thin">
        <color theme="0" tint="-0.249977111117893"/>
      </right>
      <top/>
      <bottom style="medium">
        <color theme="0" tint="-0.249977111117893"/>
      </bottom>
      <diagonal/>
    </border>
    <border>
      <left style="medium">
        <color theme="0" tint="-0.14999847407452621"/>
      </left>
      <right style="thin">
        <color theme="0" tint="-0.14999847407452621"/>
      </right>
      <top style="medium">
        <color theme="0" tint="-0.14999847407452621"/>
      </top>
      <bottom style="thin">
        <color theme="0" tint="-0.14999847407452621"/>
      </bottom>
      <diagonal/>
    </border>
    <border>
      <left style="thin">
        <color theme="0" tint="-0.14999847407452621"/>
      </left>
      <right style="medium">
        <color theme="0" tint="-0.14999847407452621"/>
      </right>
      <top style="medium">
        <color theme="0" tint="-0.14999847407452621"/>
      </top>
      <bottom style="thin">
        <color theme="0" tint="-0.14999847407452621"/>
      </bottom>
      <diagonal/>
    </border>
    <border>
      <left style="medium">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theme="0" tint="-0.14999847407452621"/>
      </right>
      <top style="thin">
        <color theme="0" tint="-0.14999847407452621"/>
      </top>
      <bottom style="thin">
        <color theme="0" tint="-0.14999847407452621"/>
      </bottom>
      <diagonal/>
    </border>
    <border>
      <left style="medium">
        <color theme="0" tint="-0.14999847407452621"/>
      </left>
      <right style="thin">
        <color theme="0" tint="-0.14999847407452621"/>
      </right>
      <top style="thin">
        <color theme="0" tint="-0.14999847407452621"/>
      </top>
      <bottom style="medium">
        <color theme="0" tint="-0.14999847407452621"/>
      </bottom>
      <diagonal/>
    </border>
    <border>
      <left style="thin">
        <color theme="0" tint="-0.14999847407452621"/>
      </left>
      <right style="medium">
        <color theme="0" tint="-0.14999847407452621"/>
      </right>
      <top style="thin">
        <color theme="0" tint="-0.14999847407452621"/>
      </top>
      <bottom style="medium">
        <color theme="0" tint="-0.14999847407452621"/>
      </bottom>
      <diagonal/>
    </border>
    <border>
      <left style="medium">
        <color theme="0" tint="-0.249977111117893"/>
      </left>
      <right/>
      <top style="medium">
        <color theme="0" tint="-0.14999847407452621"/>
      </top>
      <bottom style="medium">
        <color theme="0" tint="-0.249977111117893"/>
      </bottom>
      <diagonal/>
    </border>
    <border>
      <left/>
      <right style="thin">
        <color theme="0" tint="-0.249977111117893"/>
      </right>
      <top style="medium">
        <color theme="0" tint="-0.14999847407452621"/>
      </top>
      <bottom style="medium">
        <color theme="0" tint="-0.249977111117893"/>
      </bottom>
      <diagonal/>
    </border>
    <border>
      <left style="medium">
        <color theme="0" tint="-0.14999847407452621"/>
      </left>
      <right style="medium">
        <color theme="0" tint="-0.14999847407452621"/>
      </right>
      <top style="medium">
        <color theme="0" tint="-0.14999847407452621"/>
      </top>
      <bottom style="thin">
        <color theme="0" tint="-0.14999847407452621"/>
      </bottom>
      <diagonal/>
    </border>
    <border>
      <left style="medium">
        <color theme="0" tint="-0.14999847407452621"/>
      </left>
      <right style="medium">
        <color theme="0" tint="-0.14999847407452621"/>
      </right>
      <top style="thin">
        <color theme="0" tint="-0.14999847407452621"/>
      </top>
      <bottom style="thin">
        <color theme="0" tint="-0.14999847407452621"/>
      </bottom>
      <diagonal/>
    </border>
    <border>
      <left style="medium">
        <color theme="0" tint="-0.14999847407452621"/>
      </left>
      <right style="medium">
        <color theme="0" tint="-0.14999847407452621"/>
      </right>
      <top style="thin">
        <color theme="0" tint="-0.14999847407452621"/>
      </top>
      <bottom style="medium">
        <color theme="0" tint="-0.1499984740745262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medium">
        <color theme="0" tint="-0.249977111117893"/>
      </bottom>
      <diagonal/>
    </border>
  </borders>
  <cellStyleXfs count="14">
    <xf numFmtId="0" fontId="0" fillId="0" borderId="0"/>
    <xf numFmtId="9" fontId="1" fillId="0" borderId="0" applyFont="0" applyFill="0" applyBorder="0" applyAlignment="0" applyProtection="0"/>
    <xf numFmtId="0" fontId="3"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5" fillId="0" borderId="0"/>
    <xf numFmtId="167" fontId="5" fillId="0" borderId="0" applyFont="0" applyFill="0" applyBorder="0" applyAlignment="0" applyProtection="0"/>
    <xf numFmtId="168" fontId="5" fillId="0" borderId="0" applyFont="0" applyFill="0" applyBorder="0" applyAlignment="0" applyProtection="0"/>
    <xf numFmtId="166" fontId="8" fillId="0" borderId="0" applyFont="0" applyFill="0" applyBorder="0" applyAlignment="0" applyProtection="0"/>
    <xf numFmtId="169" fontId="5" fillId="0" borderId="0" applyFont="0" applyFill="0" applyBorder="0" applyAlignment="0" applyProtection="0"/>
    <xf numFmtId="165" fontId="8" fillId="0" borderId="0" applyFont="0" applyFill="0" applyBorder="0" applyAlignment="0" applyProtection="0"/>
    <xf numFmtId="0" fontId="8" fillId="0" borderId="0"/>
    <xf numFmtId="9" fontId="5"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cellStyleXfs>
  <cellXfs count="302">
    <xf numFmtId="0" fontId="0" fillId="0" borderId="0" xfId="0"/>
    <xf numFmtId="0" fontId="2" fillId="0" borderId="0" xfId="0" applyFont="1"/>
    <xf numFmtId="0" fontId="0" fillId="3" borderId="0" xfId="0" applyFill="1"/>
    <xf numFmtId="0" fontId="10" fillId="3" borderId="4" xfId="0" applyFont="1" applyFill="1" applyBorder="1" applyAlignment="1">
      <alignment horizontal="center" vertical="center" wrapText="1"/>
    </xf>
    <xf numFmtId="0" fontId="12" fillId="3" borderId="4" xfId="2" applyFont="1" applyFill="1" applyBorder="1" applyAlignment="1" applyProtection="1">
      <alignment horizontal="left" vertical="center" wrapText="1"/>
    </xf>
    <xf numFmtId="0" fontId="12" fillId="3" borderId="4" xfId="2" applyFont="1" applyFill="1" applyBorder="1" applyAlignment="1" applyProtection="1">
      <alignment horizontal="center" vertical="center" wrapText="1"/>
    </xf>
    <xf numFmtId="0" fontId="11" fillId="3" borderId="4" xfId="2" applyFont="1" applyFill="1" applyBorder="1" applyAlignment="1" applyProtection="1">
      <alignment horizontal="center" vertical="center" wrapText="1"/>
    </xf>
    <xf numFmtId="0" fontId="4" fillId="3" borderId="4" xfId="0" applyFont="1" applyFill="1" applyBorder="1" applyAlignment="1">
      <alignment horizontal="center" vertical="center" wrapText="1"/>
    </xf>
    <xf numFmtId="0" fontId="6" fillId="3" borderId="4" xfId="2" applyFont="1" applyFill="1" applyBorder="1" applyAlignment="1" applyProtection="1">
      <alignment horizontal="center" vertical="center" wrapText="1"/>
    </xf>
    <xf numFmtId="0" fontId="0" fillId="0" borderId="4" xfId="0" applyBorder="1"/>
    <xf numFmtId="0" fontId="4" fillId="3" borderId="4" xfId="2" applyFont="1" applyFill="1" applyBorder="1" applyAlignment="1" applyProtection="1">
      <alignment horizontal="left" vertical="center" wrapText="1"/>
    </xf>
    <xf numFmtId="0" fontId="9" fillId="3" borderId="4" xfId="2" applyFont="1" applyFill="1" applyBorder="1" applyAlignment="1" applyProtection="1">
      <alignment horizontal="left" vertical="center" wrapText="1"/>
    </xf>
    <xf numFmtId="0" fontId="11" fillId="0" borderId="4" xfId="2" applyFont="1" applyBorder="1" applyAlignment="1" applyProtection="1">
      <alignment horizontal="left" vertical="center" wrapText="1"/>
    </xf>
    <xf numFmtId="0" fontId="4" fillId="3" borderId="19" xfId="0" applyFont="1" applyFill="1" applyBorder="1" applyAlignment="1">
      <alignment horizontal="center" vertical="center" wrapText="1"/>
    </xf>
    <xf numFmtId="0" fontId="11" fillId="0" borderId="19" xfId="2" applyFont="1" applyBorder="1" applyAlignment="1" applyProtection="1">
      <alignment horizontal="left" vertical="center" wrapText="1"/>
    </xf>
    <xf numFmtId="0" fontId="11" fillId="3" borderId="19" xfId="2" applyFont="1" applyFill="1" applyBorder="1" applyAlignment="1" applyProtection="1">
      <alignment horizontal="center" vertical="center" wrapText="1"/>
    </xf>
    <xf numFmtId="0" fontId="11" fillId="3" borderId="4" xfId="2" applyFont="1" applyFill="1" applyBorder="1" applyAlignment="1" applyProtection="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9" fillId="0" borderId="0" xfId="0" applyFont="1" applyAlignment="1">
      <alignment horizontal="justify" vertical="center" wrapText="1"/>
    </xf>
    <xf numFmtId="0" fontId="9" fillId="0" borderId="0" xfId="0" applyFont="1" applyAlignment="1">
      <alignment horizontal="left" vertical="center" wrapText="1"/>
    </xf>
    <xf numFmtId="0" fontId="0" fillId="0" borderId="0" xfId="0" applyAlignment="1">
      <alignment horizontal="center"/>
    </xf>
    <xf numFmtId="0" fontId="4" fillId="4" borderId="4" xfId="0" applyFont="1" applyFill="1" applyBorder="1" applyAlignment="1">
      <alignment horizontal="center" vertical="center" wrapText="1"/>
    </xf>
    <xf numFmtId="0" fontId="11" fillId="4" borderId="4" xfId="2" applyFont="1" applyFill="1" applyBorder="1" applyAlignment="1" applyProtection="1">
      <alignment horizontal="left" vertical="center" wrapText="1"/>
    </xf>
    <xf numFmtId="0" fontId="11" fillId="4" borderId="4" xfId="2" applyFont="1" applyFill="1" applyBorder="1" applyAlignment="1" applyProtection="1">
      <alignment horizontal="center" vertical="center" wrapText="1"/>
    </xf>
    <xf numFmtId="0" fontId="2" fillId="0" borderId="0" xfId="0" applyFont="1" applyAlignment="1">
      <alignment horizontal="center"/>
    </xf>
    <xf numFmtId="9" fontId="2" fillId="0" borderId="4" xfId="0" applyNumberFormat="1" applyFont="1" applyBorder="1" applyAlignment="1">
      <alignment horizontal="center" vertical="center"/>
    </xf>
    <xf numFmtId="9" fontId="14" fillId="0" borderId="23" xfId="1" applyFont="1" applyBorder="1" applyAlignment="1">
      <alignment horizontal="center" vertical="center" wrapText="1"/>
    </xf>
    <xf numFmtId="0" fontId="0" fillId="3" borderId="0" xfId="0" applyFill="1" applyAlignment="1">
      <alignment horizontal="center"/>
    </xf>
    <xf numFmtId="0" fontId="11" fillId="0" borderId="0" xfId="0" applyFont="1"/>
    <xf numFmtId="0" fontId="11" fillId="0" borderId="25" xfId="0" applyFont="1" applyBorder="1"/>
    <xf numFmtId="0" fontId="19" fillId="0" borderId="16" xfId="0" applyFont="1" applyBorder="1"/>
    <xf numFmtId="0" fontId="19" fillId="0" borderId="26" xfId="0" applyFont="1" applyBorder="1"/>
    <xf numFmtId="0" fontId="19" fillId="0" borderId="14" xfId="0" applyFont="1" applyBorder="1"/>
    <xf numFmtId="0" fontId="11" fillId="0" borderId="26" xfId="0" applyFont="1" applyBorder="1"/>
    <xf numFmtId="0" fontId="19" fillId="0" borderId="0" xfId="0" applyFont="1"/>
    <xf numFmtId="0" fontId="19" fillId="0" borderId="0" xfId="0" applyFont="1" applyAlignment="1">
      <alignment horizontal="center" vertical="center"/>
    </xf>
    <xf numFmtId="0" fontId="19" fillId="0" borderId="17" xfId="0" applyFont="1" applyBorder="1"/>
    <xf numFmtId="0" fontId="18" fillId="0" borderId="0" xfId="0" applyFont="1" applyAlignment="1">
      <alignment horizontal="center" vertical="center"/>
    </xf>
    <xf numFmtId="0" fontId="18" fillId="0" borderId="0" xfId="0" applyFont="1" applyAlignment="1">
      <alignment horizontal="center" wrapText="1"/>
    </xf>
    <xf numFmtId="0" fontId="18" fillId="0" borderId="0" xfId="0" applyFont="1" applyAlignment="1">
      <alignment horizontal="left" vertical="center"/>
    </xf>
    <xf numFmtId="0" fontId="16" fillId="2" borderId="6" xfId="0" applyFont="1" applyFill="1" applyBorder="1" applyAlignment="1">
      <alignment vertical="center"/>
    </xf>
    <xf numFmtId="0" fontId="16" fillId="2" borderId="0" xfId="0" applyFont="1" applyFill="1" applyAlignment="1">
      <alignment vertical="center"/>
    </xf>
    <xf numFmtId="0" fontId="16" fillId="2" borderId="7" xfId="0" applyFont="1" applyFill="1" applyBorder="1" applyAlignment="1">
      <alignment horizontal="center" vertical="center" wrapText="1"/>
    </xf>
    <xf numFmtId="0" fontId="20" fillId="7" borderId="2" xfId="0" applyFont="1" applyFill="1" applyBorder="1" applyAlignment="1">
      <alignment horizontal="center" vertical="center" wrapText="1"/>
    </xf>
    <xf numFmtId="0" fontId="20" fillId="8" borderId="2" xfId="0" applyFont="1" applyFill="1" applyBorder="1" applyAlignment="1">
      <alignment horizontal="center" vertical="center" wrapText="1"/>
    </xf>
    <xf numFmtId="0" fontId="20" fillId="6" borderId="2" xfId="0" applyFont="1" applyFill="1" applyBorder="1" applyAlignment="1">
      <alignment horizontal="center" vertical="center" wrapText="1"/>
    </xf>
    <xf numFmtId="0" fontId="20" fillId="5" borderId="2"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8" fillId="0" borderId="3" xfId="0" applyFont="1" applyBorder="1" applyAlignment="1">
      <alignment horizontal="left" vertical="center"/>
    </xf>
    <xf numFmtId="0" fontId="19" fillId="0" borderId="2" xfId="0" quotePrefix="1" applyFont="1" applyBorder="1" applyAlignment="1">
      <alignment horizontal="center" vertical="center"/>
    </xf>
    <xf numFmtId="0" fontId="19" fillId="0" borderId="5" xfId="0" quotePrefix="1" applyFont="1" applyBorder="1" applyAlignment="1">
      <alignment horizontal="center" vertical="center"/>
    </xf>
    <xf numFmtId="0" fontId="11" fillId="0" borderId="5" xfId="0" quotePrefix="1" applyFont="1" applyBorder="1" applyAlignment="1">
      <alignment horizontal="center" vertical="center"/>
    </xf>
    <xf numFmtId="0" fontId="11" fillId="0" borderId="2"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left"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2" xfId="0" applyFont="1" applyBorder="1" applyAlignment="1">
      <alignment horizontal="center" vertical="center"/>
    </xf>
    <xf numFmtId="9" fontId="19" fillId="0" borderId="4" xfId="0" applyNumberFormat="1" applyFont="1" applyBorder="1" applyAlignment="1">
      <alignment horizontal="center" vertical="center"/>
    </xf>
    <xf numFmtId="0" fontId="18" fillId="0" borderId="4" xfId="0" applyFont="1" applyBorder="1" applyAlignment="1">
      <alignment horizontal="center" vertical="center" wrapText="1"/>
    </xf>
    <xf numFmtId="0" fontId="19" fillId="0" borderId="4" xfId="0" applyFont="1" applyBorder="1" applyAlignment="1">
      <alignment horizontal="center" vertical="center"/>
    </xf>
    <xf numFmtId="0" fontId="11" fillId="3" borderId="0" xfId="0" applyFont="1" applyFill="1"/>
    <xf numFmtId="0" fontId="18" fillId="10" borderId="30" xfId="0" applyFont="1" applyFill="1" applyBorder="1" applyAlignment="1">
      <alignment horizontal="center" vertical="center"/>
    </xf>
    <xf numFmtId="0" fontId="20" fillId="3" borderId="0" xfId="0" applyFont="1" applyFill="1"/>
    <xf numFmtId="0" fontId="18" fillId="10" borderId="39" xfId="0" applyFont="1" applyFill="1" applyBorder="1" applyAlignment="1">
      <alignment horizontal="center" vertical="center"/>
    </xf>
    <xf numFmtId="0" fontId="16" fillId="9" borderId="37" xfId="0" applyFont="1" applyFill="1" applyBorder="1" applyAlignment="1">
      <alignment horizontal="center" vertical="center"/>
    </xf>
    <xf numFmtId="0" fontId="16" fillId="9" borderId="40" xfId="0" applyFont="1" applyFill="1" applyBorder="1" applyAlignment="1">
      <alignment horizontal="center" vertical="center" wrapText="1"/>
    </xf>
    <xf numFmtId="0" fontId="11" fillId="7" borderId="41" xfId="0" applyFont="1" applyFill="1" applyBorder="1" applyAlignment="1">
      <alignment horizontal="center" vertical="center" wrapText="1"/>
    </xf>
    <xf numFmtId="0" fontId="11" fillId="8" borderId="41" xfId="0" applyFont="1" applyFill="1" applyBorder="1" applyAlignment="1">
      <alignment horizontal="center" vertical="center" wrapText="1"/>
    </xf>
    <xf numFmtId="0" fontId="11" fillId="6" borderId="41" xfId="0" applyFont="1" applyFill="1" applyBorder="1" applyAlignment="1">
      <alignment horizontal="center" vertical="center" wrapText="1"/>
    </xf>
    <xf numFmtId="0" fontId="11" fillId="5" borderId="41" xfId="0" applyFont="1" applyFill="1" applyBorder="1" applyAlignment="1">
      <alignment horizontal="center" vertical="center" wrapText="1"/>
    </xf>
    <xf numFmtId="0" fontId="11" fillId="4" borderId="41" xfId="0" applyFont="1" applyFill="1" applyBorder="1" applyAlignment="1">
      <alignment horizontal="center" vertical="center" wrapText="1"/>
    </xf>
    <xf numFmtId="0" fontId="18" fillId="0" borderId="31" xfId="0" applyFont="1" applyBorder="1" applyAlignment="1">
      <alignment horizontal="left" vertical="center"/>
    </xf>
    <xf numFmtId="0" fontId="19" fillId="0" borderId="32" xfId="0" quotePrefix="1" applyFont="1" applyBorder="1" applyAlignment="1">
      <alignment horizontal="center" vertical="center"/>
    </xf>
    <xf numFmtId="0" fontId="18" fillId="0" borderId="32" xfId="0" applyFont="1" applyBorder="1" applyAlignment="1">
      <alignment horizontal="center" vertical="center"/>
    </xf>
    <xf numFmtId="9" fontId="20" fillId="0" borderId="33" xfId="1" applyFont="1" applyBorder="1" applyAlignment="1">
      <alignment horizontal="center"/>
    </xf>
    <xf numFmtId="0" fontId="18" fillId="0" borderId="34" xfId="0" applyFont="1" applyBorder="1" applyAlignment="1">
      <alignment horizontal="left" vertical="center"/>
    </xf>
    <xf numFmtId="0" fontId="11" fillId="0" borderId="35" xfId="0" applyFont="1" applyBorder="1" applyAlignment="1">
      <alignment horizontal="center" vertical="center"/>
    </xf>
    <xf numFmtId="0" fontId="18" fillId="0" borderId="35" xfId="0" applyFont="1" applyBorder="1" applyAlignment="1">
      <alignment horizontal="center" vertical="center"/>
    </xf>
    <xf numFmtId="9" fontId="20" fillId="0" borderId="36" xfId="1" applyFont="1" applyBorder="1" applyAlignment="1">
      <alignment horizontal="center"/>
    </xf>
    <xf numFmtId="0" fontId="18" fillId="10" borderId="27" xfId="0" applyFont="1" applyFill="1" applyBorder="1" applyAlignment="1">
      <alignment horizontal="left" vertical="center"/>
    </xf>
    <xf numFmtId="0" fontId="18" fillId="10" borderId="28" xfId="0" applyFont="1" applyFill="1" applyBorder="1" applyAlignment="1">
      <alignment horizontal="center" vertical="center"/>
    </xf>
    <xf numFmtId="9" fontId="18" fillId="10" borderId="29" xfId="1" applyFont="1" applyFill="1" applyBorder="1" applyAlignment="1">
      <alignment horizontal="center" vertical="center"/>
    </xf>
    <xf numFmtId="0" fontId="20" fillId="0" borderId="0" xfId="0" applyFont="1"/>
    <xf numFmtId="0" fontId="18" fillId="0" borderId="26" xfId="0" applyFont="1" applyBorder="1"/>
    <xf numFmtId="0" fontId="18" fillId="0" borderId="14" xfId="0" applyFont="1" applyBorder="1"/>
    <xf numFmtId="0" fontId="21" fillId="11" borderId="0" xfId="0" applyFont="1" applyFill="1"/>
    <xf numFmtId="0" fontId="13" fillId="3" borderId="20" xfId="0" applyFont="1" applyFill="1" applyBorder="1"/>
    <xf numFmtId="0" fontId="16" fillId="9" borderId="42" xfId="0" applyFont="1" applyFill="1" applyBorder="1" applyAlignment="1">
      <alignment horizontal="center" vertical="center"/>
    </xf>
    <xf numFmtId="0" fontId="11" fillId="3" borderId="55" xfId="0" applyFont="1" applyFill="1" applyBorder="1" applyAlignment="1">
      <alignment horizontal="center"/>
    </xf>
    <xf numFmtId="0" fontId="11" fillId="3" borderId="56" xfId="0" applyFont="1" applyFill="1" applyBorder="1" applyAlignment="1">
      <alignment horizontal="center"/>
    </xf>
    <xf numFmtId="0" fontId="19" fillId="0" borderId="56" xfId="0" applyFont="1" applyBorder="1" applyAlignment="1">
      <alignment horizontal="center" vertical="center"/>
    </xf>
    <xf numFmtId="0" fontId="19" fillId="0" borderId="57" xfId="0" applyFont="1" applyBorder="1" applyAlignment="1">
      <alignment horizontal="center" vertical="center"/>
    </xf>
    <xf numFmtId="0" fontId="0" fillId="3" borderId="55" xfId="0" applyFill="1" applyBorder="1" applyAlignment="1">
      <alignment horizontal="center"/>
    </xf>
    <xf numFmtId="0" fontId="22" fillId="3" borderId="56" xfId="0" applyFont="1" applyFill="1" applyBorder="1" applyAlignment="1">
      <alignment horizontal="center"/>
    </xf>
    <xf numFmtId="0" fontId="16" fillId="9" borderId="41" xfId="0" applyFont="1" applyFill="1" applyBorder="1" applyAlignment="1">
      <alignment horizontal="center" vertical="center" wrapText="1"/>
    </xf>
    <xf numFmtId="0" fontId="16" fillId="9" borderId="42" xfId="0" applyFont="1" applyFill="1" applyBorder="1" applyAlignment="1">
      <alignment horizontal="center" vertical="center" wrapText="1"/>
    </xf>
    <xf numFmtId="0" fontId="17" fillId="3" borderId="0" xfId="0" applyFont="1" applyFill="1" applyAlignment="1">
      <alignment wrapText="1"/>
    </xf>
    <xf numFmtId="0" fontId="0" fillId="12" borderId="0" xfId="0" applyFill="1"/>
    <xf numFmtId="0" fontId="11" fillId="3" borderId="1" xfId="0" applyFont="1" applyFill="1" applyBorder="1"/>
    <xf numFmtId="0" fontId="11" fillId="3" borderId="6" xfId="0" applyFont="1" applyFill="1" applyBorder="1"/>
    <xf numFmtId="0" fontId="23" fillId="0" borderId="0" xfId="0" applyFont="1" applyAlignment="1">
      <alignment vertical="center"/>
    </xf>
    <xf numFmtId="0" fontId="21" fillId="0" borderId="0" xfId="0" applyFont="1"/>
    <xf numFmtId="0" fontId="13" fillId="0" borderId="0" xfId="0" applyFont="1"/>
    <xf numFmtId="0" fontId="22" fillId="3" borderId="4" xfId="0" applyFont="1" applyFill="1" applyBorder="1" applyAlignment="1">
      <alignment horizontal="center" vertical="center" wrapText="1"/>
    </xf>
    <xf numFmtId="0" fontId="28" fillId="0" borderId="0" xfId="0" applyFont="1" applyAlignment="1">
      <alignment horizontal="center" vertical="center" wrapText="1"/>
    </xf>
    <xf numFmtId="0" fontId="28" fillId="0" borderId="0" xfId="0" applyFont="1" applyAlignment="1">
      <alignment horizontal="center" vertical="center"/>
    </xf>
    <xf numFmtId="9" fontId="28" fillId="0" borderId="0" xfId="0" applyNumberFormat="1" applyFont="1" applyAlignment="1">
      <alignment horizontal="center" vertical="center" wrapText="1"/>
    </xf>
    <xf numFmtId="9" fontId="30" fillId="0" borderId="0" xfId="1" applyFont="1" applyAlignment="1">
      <alignment horizontal="center" vertical="center" wrapText="1"/>
    </xf>
    <xf numFmtId="0" fontId="22" fillId="0" borderId="4"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4" xfId="0" applyFont="1" applyBorder="1" applyAlignment="1">
      <alignment horizontal="center" vertical="center"/>
    </xf>
    <xf numFmtId="0" fontId="30" fillId="0" borderId="0" xfId="0" applyFont="1" applyAlignment="1">
      <alignment horizontal="center" vertical="center" wrapText="1"/>
    </xf>
    <xf numFmtId="0" fontId="29" fillId="0" borderId="0" xfId="0" applyFont="1" applyAlignment="1">
      <alignment horizontal="center" vertical="center"/>
    </xf>
    <xf numFmtId="0" fontId="31" fillId="0" borderId="0" xfId="0" applyFont="1" applyAlignment="1">
      <alignment horizontal="center" vertical="center"/>
    </xf>
    <xf numFmtId="0" fontId="34" fillId="0" borderId="0" xfId="0" applyFont="1" applyAlignment="1">
      <alignment horizontal="center" vertical="center"/>
    </xf>
    <xf numFmtId="0" fontId="29" fillId="0" borderId="0" xfId="0" applyFont="1" applyAlignment="1">
      <alignment horizontal="center" vertical="center" wrapText="1"/>
    </xf>
    <xf numFmtId="17" fontId="28" fillId="0" borderId="0" xfId="0" applyNumberFormat="1" applyFont="1" applyAlignment="1">
      <alignment horizontal="center" vertical="center" wrapText="1"/>
    </xf>
    <xf numFmtId="0" fontId="30" fillId="0" borderId="0" xfId="0" applyFont="1" applyAlignment="1">
      <alignment horizontal="center" vertical="center"/>
    </xf>
    <xf numFmtId="0" fontId="30" fillId="0" borderId="4" xfId="0" applyFont="1" applyBorder="1" applyAlignment="1">
      <alignment horizontal="center" vertical="center" wrapText="1"/>
    </xf>
    <xf numFmtId="0" fontId="30" fillId="0" borderId="4" xfId="0" applyFont="1" applyBorder="1" applyAlignment="1">
      <alignment horizontal="center" vertical="center"/>
    </xf>
    <xf numFmtId="0" fontId="25" fillId="3" borderId="28" xfId="0" applyFont="1" applyFill="1" applyBorder="1" applyAlignment="1">
      <alignment horizontal="center" vertical="center" wrapText="1"/>
    </xf>
    <xf numFmtId="0" fontId="22" fillId="3" borderId="32" xfId="2" applyFont="1" applyFill="1" applyBorder="1" applyAlignment="1" applyProtection="1">
      <alignment horizontal="center" vertical="center" wrapText="1"/>
    </xf>
    <xf numFmtId="0" fontId="32" fillId="0" borderId="0" xfId="0" applyFont="1" applyAlignment="1">
      <alignment horizontal="center" vertical="center"/>
    </xf>
    <xf numFmtId="0" fontId="33" fillId="0" borderId="0" xfId="0" applyFont="1" applyAlignment="1">
      <alignment horizontal="center" vertical="center"/>
    </xf>
    <xf numFmtId="0" fontId="25" fillId="3" borderId="32" xfId="2" applyFont="1" applyFill="1" applyBorder="1" applyAlignment="1" applyProtection="1">
      <alignment horizontal="center" vertical="center" wrapText="1"/>
    </xf>
    <xf numFmtId="0" fontId="25" fillId="3" borderId="70" xfId="2" applyFont="1" applyFill="1" applyBorder="1" applyAlignment="1" applyProtection="1">
      <alignment horizontal="center" vertical="center" wrapText="1"/>
    </xf>
    <xf numFmtId="0" fontId="22" fillId="3" borderId="70" xfId="2" applyFont="1" applyFill="1" applyBorder="1" applyAlignment="1" applyProtection="1">
      <alignment horizontal="center" vertical="center" wrapText="1"/>
    </xf>
    <xf numFmtId="0" fontId="25" fillId="3" borderId="71" xfId="0" applyFont="1" applyFill="1" applyBorder="1" applyAlignment="1">
      <alignment horizontal="center" vertical="center" wrapText="1"/>
    </xf>
    <xf numFmtId="0" fontId="22" fillId="3" borderId="4" xfId="0" applyFont="1" applyFill="1" applyBorder="1" applyAlignment="1">
      <alignment horizontal="justify" vertical="justify" wrapText="1"/>
    </xf>
    <xf numFmtId="0" fontId="22" fillId="3" borderId="4" xfId="0" applyFont="1" applyFill="1" applyBorder="1" applyAlignment="1">
      <alignment horizontal="left" vertical="center" wrapText="1"/>
    </xf>
    <xf numFmtId="0" fontId="25" fillId="3" borderId="0" xfId="2" applyFont="1" applyFill="1" applyAlignment="1" applyProtection="1">
      <alignment horizontal="center" vertical="center" wrapText="1"/>
    </xf>
    <xf numFmtId="0" fontId="22" fillId="3" borderId="0" xfId="2" applyFont="1" applyFill="1" applyAlignment="1" applyProtection="1">
      <alignment horizontal="center" vertical="center" wrapText="1"/>
    </xf>
    <xf numFmtId="0" fontId="25" fillId="3" borderId="0" xfId="0" applyFont="1" applyFill="1" applyAlignment="1">
      <alignment horizontal="center" vertical="center" wrapText="1"/>
    </xf>
    <xf numFmtId="0" fontId="36" fillId="0" borderId="0" xfId="0" applyFont="1" applyAlignment="1">
      <alignment horizontal="center" vertical="center" wrapText="1"/>
    </xf>
    <xf numFmtId="0" fontId="36" fillId="0" borderId="0" xfId="0" applyFont="1" applyAlignment="1">
      <alignment horizontal="center" vertical="center"/>
    </xf>
    <xf numFmtId="0" fontId="28" fillId="0" borderId="15" xfId="0" applyFont="1" applyBorder="1" applyAlignment="1">
      <alignment horizontal="center" vertical="center" wrapText="1"/>
    </xf>
    <xf numFmtId="0" fontId="30" fillId="0" borderId="15" xfId="0" applyFont="1" applyBorder="1" applyAlignment="1">
      <alignment horizontal="center" vertical="center" wrapText="1"/>
    </xf>
    <xf numFmtId="9" fontId="30" fillId="0" borderId="15" xfId="1" applyFont="1" applyBorder="1" applyAlignment="1">
      <alignment horizontal="center" vertical="center" wrapText="1"/>
    </xf>
    <xf numFmtId="0" fontId="30" fillId="0" borderId="24" xfId="0" applyFont="1" applyBorder="1" applyAlignment="1">
      <alignment horizontal="center" vertical="center" wrapText="1"/>
    </xf>
    <xf numFmtId="0" fontId="22" fillId="3" borderId="4" xfId="2" applyFont="1" applyFill="1" applyBorder="1" applyAlignment="1" applyProtection="1">
      <alignment horizontal="left" vertical="center" wrapText="1"/>
    </xf>
    <xf numFmtId="0" fontId="34" fillId="0" borderId="14" xfId="0" applyFont="1" applyBorder="1" applyAlignment="1">
      <alignment horizontal="center" vertical="center" wrapText="1"/>
    </xf>
    <xf numFmtId="0" fontId="34" fillId="0" borderId="60" xfId="0" applyFont="1" applyBorder="1" applyAlignment="1">
      <alignment horizontal="center" vertical="center" wrapText="1"/>
    </xf>
    <xf numFmtId="0" fontId="22" fillId="3" borderId="24" xfId="0" applyFont="1" applyFill="1" applyBorder="1" applyAlignment="1">
      <alignment horizontal="center" vertical="center" wrapText="1"/>
    </xf>
    <xf numFmtId="0" fontId="22" fillId="3" borderId="4" xfId="2" applyFont="1" applyFill="1" applyBorder="1" applyAlignment="1" applyProtection="1">
      <alignment vertical="center" wrapText="1"/>
    </xf>
    <xf numFmtId="0" fontId="28" fillId="0" borderId="4" xfId="0" applyFont="1" applyFill="1" applyBorder="1" applyAlignment="1">
      <alignment horizontal="left" vertical="center" wrapText="1"/>
    </xf>
    <xf numFmtId="0" fontId="28" fillId="0" borderId="4" xfId="0" applyFont="1" applyFill="1" applyBorder="1" applyAlignment="1">
      <alignment vertical="center" wrapText="1"/>
    </xf>
    <xf numFmtId="0" fontId="22" fillId="0" borderId="4" xfId="2" applyFont="1" applyFill="1" applyBorder="1" applyAlignment="1" applyProtection="1">
      <alignment vertical="center" wrapText="1"/>
    </xf>
    <xf numFmtId="0" fontId="28" fillId="0" borderId="4" xfId="0" applyFont="1" applyFill="1" applyBorder="1" applyAlignment="1">
      <alignment horizontal="center" vertical="center" wrapText="1"/>
    </xf>
    <xf numFmtId="0" fontId="28" fillId="0" borderId="0" xfId="0" applyFont="1" applyBorder="1" applyAlignment="1">
      <alignment horizontal="center" vertical="center"/>
    </xf>
    <xf numFmtId="0" fontId="22" fillId="3" borderId="0" xfId="2" applyFont="1" applyFill="1" applyBorder="1" applyAlignment="1" applyProtection="1">
      <alignment horizontal="center" vertical="center" wrapText="1"/>
    </xf>
    <xf numFmtId="0" fontId="22" fillId="3" borderId="4" xfId="2" applyFont="1" applyFill="1" applyBorder="1" applyAlignment="1" applyProtection="1">
      <alignment horizontal="center" vertical="center" wrapText="1"/>
    </xf>
    <xf numFmtId="0" fontId="22" fillId="0" borderId="4" xfId="2" applyFont="1" applyFill="1" applyBorder="1" applyAlignment="1" applyProtection="1">
      <alignment horizontal="center" vertical="center" wrapText="1"/>
    </xf>
    <xf numFmtId="0" fontId="22" fillId="0" borderId="4" xfId="0" applyFont="1" applyFill="1" applyBorder="1" applyAlignment="1">
      <alignment horizontal="center" vertical="center" wrapText="1"/>
    </xf>
    <xf numFmtId="0" fontId="28" fillId="0" borderId="4" xfId="0" applyFont="1" applyBorder="1" applyAlignment="1">
      <alignment horizontal="left" vertical="center" wrapText="1"/>
    </xf>
    <xf numFmtId="0" fontId="22" fillId="0" borderId="24" xfId="2" applyFont="1" applyFill="1" applyBorder="1" applyAlignment="1" applyProtection="1">
      <alignment horizontal="center" vertical="center" wrapText="1"/>
    </xf>
    <xf numFmtId="0" fontId="28" fillId="0" borderId="24" xfId="0" applyFont="1" applyBorder="1" applyAlignment="1">
      <alignment horizontal="center" vertical="center" wrapText="1"/>
    </xf>
    <xf numFmtId="0" fontId="30" fillId="0" borderId="4" xfId="0" applyFont="1" applyBorder="1" applyAlignment="1">
      <alignment horizontal="left" vertical="center" wrapText="1"/>
    </xf>
    <xf numFmtId="9" fontId="28" fillId="0" borderId="4" xfId="0" applyNumberFormat="1" applyFont="1" applyBorder="1" applyAlignment="1">
      <alignment horizontal="left" vertical="center" wrapText="1"/>
    </xf>
    <xf numFmtId="9" fontId="28" fillId="0" borderId="4" xfId="1" applyFont="1" applyBorder="1" applyAlignment="1">
      <alignment horizontal="center" vertical="center"/>
    </xf>
    <xf numFmtId="0" fontId="22" fillId="3" borderId="24" xfId="2" applyFont="1" applyFill="1" applyBorder="1" applyAlignment="1" applyProtection="1">
      <alignment horizontal="left" vertical="center" wrapText="1"/>
    </xf>
    <xf numFmtId="0" fontId="22" fillId="3" borderId="24" xfId="2" applyFont="1" applyFill="1" applyBorder="1" applyAlignment="1" applyProtection="1">
      <alignment horizontal="center" vertical="center" wrapText="1"/>
    </xf>
    <xf numFmtId="0" fontId="30" fillId="0" borderId="22" xfId="0" applyFont="1" applyBorder="1" applyAlignment="1">
      <alignment horizontal="center" vertical="center" wrapText="1"/>
    </xf>
    <xf numFmtId="0" fontId="28" fillId="0" borderId="0" xfId="0" applyFont="1" applyAlignment="1">
      <alignment horizontal="left" vertical="center" wrapText="1"/>
    </xf>
    <xf numFmtId="0" fontId="34" fillId="0" borderId="0" xfId="0" applyFont="1" applyAlignment="1">
      <alignment horizontal="center" vertical="center" wrapText="1"/>
    </xf>
    <xf numFmtId="9" fontId="28" fillId="0" borderId="0" xfId="1" applyFont="1" applyAlignment="1">
      <alignment horizontal="center" vertical="center"/>
    </xf>
    <xf numFmtId="9" fontId="28" fillId="0" borderId="0" xfId="1" applyFont="1" applyAlignment="1">
      <alignment horizontal="center" vertical="center" wrapText="1"/>
    </xf>
    <xf numFmtId="0" fontId="22" fillId="0" borderId="4" xfId="0" applyFont="1" applyFill="1" applyBorder="1" applyAlignment="1">
      <alignment horizontal="justify" vertical="center" wrapText="1"/>
    </xf>
    <xf numFmtId="0" fontId="28" fillId="0" borderId="0" xfId="0" applyFont="1" applyAlignment="1">
      <alignment horizontal="left" vertical="center"/>
    </xf>
    <xf numFmtId="0" fontId="34" fillId="0" borderId="0" xfId="0" applyFont="1" applyAlignment="1">
      <alignment horizontal="left" vertical="center"/>
    </xf>
    <xf numFmtId="0" fontId="36" fillId="0" borderId="0" xfId="0" applyFont="1" applyAlignment="1">
      <alignment horizontal="left" vertical="center" wrapText="1"/>
    </xf>
    <xf numFmtId="0" fontId="36" fillId="0" borderId="0" xfId="0" applyFont="1" applyAlignment="1">
      <alignment horizontal="left" vertical="center"/>
    </xf>
    <xf numFmtId="0" fontId="22" fillId="3" borderId="4" xfId="0" applyFont="1" applyFill="1" applyBorder="1" applyAlignment="1">
      <alignment horizontal="justify" vertical="center" wrapText="1"/>
    </xf>
    <xf numFmtId="0" fontId="30" fillId="0" borderId="64" xfId="0" applyFont="1" applyBorder="1" applyAlignment="1">
      <alignment horizontal="center" vertical="center" wrapText="1"/>
    </xf>
    <xf numFmtId="0" fontId="27" fillId="13" borderId="61" xfId="0" applyFont="1" applyFill="1" applyBorder="1" applyAlignment="1">
      <alignment horizontal="center" vertical="center"/>
    </xf>
    <xf numFmtId="0" fontId="27" fillId="13" borderId="62" xfId="0" applyFont="1" applyFill="1" applyBorder="1" applyAlignment="1">
      <alignment horizontal="center" vertical="center" wrapText="1"/>
    </xf>
    <xf numFmtId="0" fontId="27" fillId="13" borderId="62" xfId="0" applyFont="1" applyFill="1" applyBorder="1" applyAlignment="1">
      <alignment horizontal="center" vertical="center"/>
    </xf>
    <xf numFmtId="0" fontId="27" fillId="13" borderId="63" xfId="0" applyFont="1" applyFill="1" applyBorder="1" applyAlignment="1">
      <alignment horizontal="center" vertical="center" wrapText="1"/>
    </xf>
    <xf numFmtId="9" fontId="28" fillId="0" borderId="4" xfId="1" applyFont="1" applyBorder="1" applyAlignment="1">
      <alignment horizontal="center" vertical="center" wrapText="1"/>
    </xf>
    <xf numFmtId="0" fontId="28" fillId="0" borderId="4" xfId="2" applyFont="1" applyBorder="1" applyAlignment="1" applyProtection="1">
      <alignment horizontal="center" vertical="center" wrapText="1"/>
    </xf>
    <xf numFmtId="9" fontId="30" fillId="0" borderId="4" xfId="1" applyFont="1" applyBorder="1" applyAlignment="1">
      <alignment horizontal="center" vertical="center" wrapText="1"/>
    </xf>
    <xf numFmtId="0" fontId="18" fillId="0" borderId="14" xfId="0" applyFont="1" applyBorder="1" applyAlignment="1">
      <alignment horizontal="center" vertical="center" wrapText="1"/>
    </xf>
    <xf numFmtId="0" fontId="18" fillId="0" borderId="60" xfId="0" applyFont="1" applyBorder="1" applyAlignment="1">
      <alignment horizontal="center" vertical="center" wrapText="1"/>
    </xf>
    <xf numFmtId="0" fontId="22" fillId="0" borderId="24" xfId="0" applyFont="1" applyBorder="1" applyAlignment="1">
      <alignment horizontal="center" vertical="center" wrapText="1"/>
    </xf>
    <xf numFmtId="9" fontId="30" fillId="0" borderId="24" xfId="1" applyFont="1" applyBorder="1" applyAlignment="1">
      <alignment horizontal="center" vertical="center" wrapText="1"/>
    </xf>
    <xf numFmtId="9" fontId="27" fillId="13" borderId="62" xfId="1" applyFont="1" applyFill="1" applyBorder="1" applyAlignment="1">
      <alignment horizontal="center" vertical="center" wrapText="1"/>
    </xf>
    <xf numFmtId="170" fontId="28" fillId="0" borderId="22" xfId="12" applyNumberFormat="1" applyFont="1" applyBorder="1" applyAlignment="1">
      <alignment horizontal="center" vertical="center" wrapText="1"/>
    </xf>
    <xf numFmtId="170" fontId="28" fillId="0" borderId="15" xfId="12" applyNumberFormat="1" applyFont="1" applyBorder="1" applyAlignment="1">
      <alignment horizontal="center" vertical="center" wrapText="1"/>
    </xf>
    <xf numFmtId="166" fontId="30" fillId="0" borderId="15" xfId="12" applyFont="1" applyBorder="1" applyAlignment="1">
      <alignment horizontal="center" vertical="center" wrapText="1"/>
    </xf>
    <xf numFmtId="0" fontId="28" fillId="0" borderId="59" xfId="0" applyFont="1" applyBorder="1" applyAlignment="1">
      <alignment horizontal="center" vertical="center" wrapText="1"/>
    </xf>
    <xf numFmtId="0" fontId="30" fillId="0" borderId="59" xfId="0" applyFont="1" applyBorder="1" applyAlignment="1">
      <alignment horizontal="center" vertical="center" wrapText="1"/>
    </xf>
    <xf numFmtId="0" fontId="27" fillId="13" borderId="18" xfId="0" applyFont="1" applyFill="1" applyBorder="1" applyAlignment="1">
      <alignment horizontal="center" vertical="center"/>
    </xf>
    <xf numFmtId="0" fontId="28" fillId="0" borderId="0" xfId="0" applyFont="1" applyBorder="1" applyAlignment="1">
      <alignment horizontal="center" vertical="center" wrapText="1"/>
    </xf>
    <xf numFmtId="0" fontId="28" fillId="3" borderId="4" xfId="0" applyFont="1" applyFill="1" applyBorder="1" applyAlignment="1">
      <alignment horizontal="center" vertical="center" wrapText="1"/>
    </xf>
    <xf numFmtId="3" fontId="28" fillId="0" borderId="15" xfId="0" applyNumberFormat="1" applyFont="1" applyBorder="1" applyAlignment="1">
      <alignment horizontal="center" vertical="center" wrapText="1"/>
    </xf>
    <xf numFmtId="9" fontId="28" fillId="0" borderId="4" xfId="0" applyNumberFormat="1" applyFont="1" applyFill="1" applyBorder="1" applyAlignment="1">
      <alignment horizontal="left" vertical="center" wrapText="1"/>
    </xf>
    <xf numFmtId="9" fontId="28" fillId="0" borderId="4" xfId="1" applyFont="1" applyFill="1" applyBorder="1" applyAlignment="1">
      <alignment horizontal="center" vertical="center" wrapText="1"/>
    </xf>
    <xf numFmtId="9" fontId="30" fillId="0" borderId="4" xfId="1" applyFont="1" applyFill="1" applyBorder="1" applyAlignment="1">
      <alignment horizontal="center" vertical="center" wrapText="1"/>
    </xf>
    <xf numFmtId="9" fontId="28" fillId="0" borderId="15" xfId="1" applyFont="1" applyFill="1" applyBorder="1" applyAlignment="1">
      <alignment horizontal="center" vertical="center" wrapText="1"/>
    </xf>
    <xf numFmtId="0" fontId="34" fillId="0" borderId="58" xfId="0" applyFont="1" applyBorder="1" applyAlignment="1">
      <alignment horizontal="center" vertical="center" wrapText="1"/>
    </xf>
    <xf numFmtId="0" fontId="22" fillId="3" borderId="59" xfId="2" applyFont="1" applyFill="1" applyBorder="1" applyAlignment="1" applyProtection="1">
      <alignment horizontal="center" vertical="center" wrapText="1"/>
    </xf>
    <xf numFmtId="0" fontId="22" fillId="0" borderId="59" xfId="2" applyFont="1" applyFill="1" applyBorder="1" applyAlignment="1" applyProtection="1">
      <alignment horizontal="center" vertical="center" wrapText="1"/>
    </xf>
    <xf numFmtId="0" fontId="28" fillId="0" borderId="59" xfId="0" applyFont="1" applyBorder="1" applyAlignment="1">
      <alignment horizontal="center" vertical="center"/>
    </xf>
    <xf numFmtId="0" fontId="28" fillId="0" borderId="23" xfId="0" applyFont="1" applyBorder="1" applyAlignment="1">
      <alignment horizontal="center" vertical="center" wrapText="1"/>
    </xf>
    <xf numFmtId="0" fontId="30" fillId="0" borderId="66" xfId="0" applyFont="1" applyBorder="1" applyAlignment="1">
      <alignment horizontal="center" vertical="center" wrapText="1"/>
    </xf>
    <xf numFmtId="164" fontId="28" fillId="0" borderId="15" xfId="13" applyFont="1" applyBorder="1" applyAlignment="1">
      <alignment horizontal="center" vertical="center" wrapText="1"/>
    </xf>
    <xf numFmtId="9" fontId="30" fillId="0" borderId="15" xfId="1" applyFont="1" applyFill="1" applyBorder="1" applyAlignment="1">
      <alignment horizontal="center" vertical="center" wrapText="1"/>
    </xf>
    <xf numFmtId="0" fontId="27" fillId="13" borderId="0" xfId="0" applyFont="1" applyFill="1" applyBorder="1" applyAlignment="1">
      <alignment horizontal="center" vertical="center"/>
    </xf>
    <xf numFmtId="9" fontId="34" fillId="0" borderId="0" xfId="1" applyFont="1" applyAlignment="1">
      <alignment horizontal="center" vertical="center" wrapText="1"/>
    </xf>
    <xf numFmtId="9" fontId="30" fillId="0" borderId="0" xfId="0" applyNumberFormat="1" applyFont="1" applyAlignment="1">
      <alignment horizontal="right" vertical="center" wrapText="1"/>
    </xf>
    <xf numFmtId="9" fontId="34" fillId="0" borderId="0" xfId="0" applyNumberFormat="1" applyFont="1" applyAlignment="1">
      <alignment horizontal="center" vertical="center" wrapText="1"/>
    </xf>
    <xf numFmtId="9" fontId="45" fillId="0" borderId="4" xfId="1" applyFont="1" applyBorder="1" applyAlignment="1">
      <alignment horizontal="center" vertical="center"/>
    </xf>
    <xf numFmtId="0" fontId="36" fillId="0" borderId="4" xfId="0" applyFont="1" applyFill="1" applyBorder="1" applyAlignment="1">
      <alignment horizontal="left" vertical="center" wrapText="1"/>
    </xf>
    <xf numFmtId="0" fontId="44" fillId="0" borderId="0" xfId="0" applyFont="1" applyAlignment="1">
      <alignment horizontal="left" vertical="center" wrapText="1"/>
    </xf>
    <xf numFmtId="9" fontId="22" fillId="0" borderId="4" xfId="0" applyNumberFormat="1" applyFont="1" applyFill="1" applyBorder="1" applyAlignment="1">
      <alignment horizontal="center" vertical="center" wrapText="1"/>
    </xf>
    <xf numFmtId="0" fontId="30" fillId="0" borderId="4" xfId="0" applyFont="1" applyFill="1" applyBorder="1" applyAlignment="1">
      <alignment horizontal="left" vertical="center" wrapText="1"/>
    </xf>
    <xf numFmtId="0" fontId="22" fillId="0" borderId="59" xfId="0" applyFont="1" applyFill="1" applyBorder="1" applyAlignment="1">
      <alignment horizontal="left" vertical="center" wrapText="1"/>
    </xf>
    <xf numFmtId="0" fontId="22" fillId="0" borderId="4" xfId="0" applyFont="1" applyBorder="1" applyAlignment="1">
      <alignment horizontal="left" vertical="center" wrapText="1"/>
    </xf>
    <xf numFmtId="0" fontId="25" fillId="0" borderId="4" xfId="0" applyFont="1" applyBorder="1" applyAlignment="1">
      <alignment horizontal="left" vertical="center" wrapText="1"/>
    </xf>
    <xf numFmtId="9" fontId="22" fillId="0" borderId="4" xfId="1" applyFont="1" applyFill="1" applyBorder="1" applyAlignment="1">
      <alignment horizontal="center" vertical="center" wrapText="1"/>
    </xf>
    <xf numFmtId="9" fontId="28" fillId="0" borderId="4" xfId="1"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28" fillId="0" borderId="24" xfId="0" applyFont="1" applyFill="1" applyBorder="1" applyAlignment="1">
      <alignment horizontal="left" vertical="center" wrapText="1"/>
    </xf>
    <xf numFmtId="9" fontId="45" fillId="0" borderId="24" xfId="1" applyFont="1" applyBorder="1" applyAlignment="1">
      <alignment horizontal="center" vertical="center"/>
    </xf>
    <xf numFmtId="0" fontId="11" fillId="3" borderId="0" xfId="0" applyFont="1" applyFill="1" applyBorder="1"/>
    <xf numFmtId="0" fontId="0" fillId="0" borderId="0" xfId="0" applyFill="1" applyBorder="1" applyAlignment="1">
      <alignment horizontal="center"/>
    </xf>
    <xf numFmtId="0" fontId="13" fillId="3" borderId="0" xfId="0" applyFont="1" applyFill="1" applyBorder="1"/>
    <xf numFmtId="0" fontId="0" fillId="3" borderId="0" xfId="0" applyFill="1" applyBorder="1" applyAlignment="1">
      <alignment horizontal="center"/>
    </xf>
    <xf numFmtId="0" fontId="13" fillId="3" borderId="0" xfId="0" applyFont="1" applyFill="1" applyBorder="1" applyAlignment="1">
      <alignment horizontal="center"/>
    </xf>
    <xf numFmtId="0" fontId="0" fillId="0" borderId="0" xfId="0" applyFill="1" applyBorder="1" applyAlignment="1">
      <alignment horizontal="center" vertical="center"/>
    </xf>
    <xf numFmtId="0" fontId="0" fillId="3" borderId="0" xfId="0" applyFill="1" applyBorder="1"/>
    <xf numFmtId="0" fontId="0" fillId="0" borderId="20" xfId="0" applyFill="1" applyBorder="1" applyAlignment="1">
      <alignment horizontal="center"/>
    </xf>
    <xf numFmtId="0" fontId="0" fillId="0" borderId="18" xfId="0" applyFill="1" applyBorder="1" applyAlignment="1">
      <alignment horizontal="center"/>
    </xf>
    <xf numFmtId="0" fontId="0" fillId="0" borderId="21" xfId="0" applyFill="1" applyBorder="1" applyAlignment="1">
      <alignment horizontal="center"/>
    </xf>
    <xf numFmtId="0" fontId="0" fillId="0" borderId="21" xfId="0" applyFill="1" applyBorder="1" applyAlignment="1">
      <alignment horizontal="center" vertical="center"/>
    </xf>
    <xf numFmtId="0" fontId="15" fillId="4" borderId="1" xfId="0" applyFont="1" applyFill="1" applyBorder="1" applyAlignment="1"/>
    <xf numFmtId="0" fontId="15" fillId="4" borderId="20" xfId="0" applyFont="1" applyFill="1" applyBorder="1" applyAlignment="1"/>
    <xf numFmtId="0" fontId="15" fillId="4" borderId="18" xfId="0" applyFont="1" applyFill="1" applyBorder="1" applyAlignment="1"/>
    <xf numFmtId="0" fontId="15" fillId="4" borderId="3" xfId="0" applyFont="1" applyFill="1" applyBorder="1" applyAlignment="1">
      <alignment horizontal="right"/>
    </xf>
    <xf numFmtId="0" fontId="15" fillId="4" borderId="5" xfId="0" applyFont="1" applyFill="1" applyBorder="1" applyAlignment="1">
      <alignment horizontal="center"/>
    </xf>
    <xf numFmtId="0" fontId="15" fillId="4" borderId="5" xfId="0" applyFont="1" applyFill="1" applyBorder="1" applyAlignment="1"/>
    <xf numFmtId="0" fontId="15" fillId="4" borderId="9" xfId="0" applyFont="1" applyFill="1" applyBorder="1" applyAlignment="1">
      <alignment horizontal="center"/>
    </xf>
    <xf numFmtId="0" fontId="15" fillId="4" borderId="9" xfId="0" applyFont="1" applyFill="1" applyBorder="1" applyAlignment="1"/>
    <xf numFmtId="0" fontId="15" fillId="4" borderId="3" xfId="0" applyFont="1" applyFill="1" applyBorder="1" applyAlignment="1"/>
    <xf numFmtId="0" fontId="15" fillId="4" borderId="10" xfId="0" applyFont="1" applyFill="1" applyBorder="1" applyAlignment="1">
      <alignment horizontal="right"/>
    </xf>
    <xf numFmtId="0" fontId="15" fillId="4" borderId="12" xfId="0" applyFont="1" applyFill="1" applyBorder="1" applyAlignment="1">
      <alignment horizontal="center"/>
    </xf>
    <xf numFmtId="0" fontId="15" fillId="4" borderId="12" xfId="0" applyFont="1" applyFill="1" applyBorder="1" applyAlignment="1"/>
    <xf numFmtId="0" fontId="15" fillId="4" borderId="11" xfId="0" applyFont="1" applyFill="1" applyBorder="1" applyAlignment="1">
      <alignment horizontal="center"/>
    </xf>
    <xf numFmtId="0" fontId="0" fillId="3" borderId="21" xfId="0" applyFill="1" applyBorder="1" applyAlignment="1">
      <alignment horizontal="center"/>
    </xf>
    <xf numFmtId="0" fontId="0" fillId="3" borderId="21" xfId="0" applyFill="1" applyBorder="1" applyAlignment="1">
      <alignment horizontal="center" vertical="center"/>
    </xf>
    <xf numFmtId="9" fontId="22" fillId="0" borderId="4" xfId="0" applyNumberFormat="1" applyFont="1" applyFill="1" applyBorder="1" applyAlignment="1">
      <alignment horizontal="left" vertical="center" wrapText="1"/>
    </xf>
    <xf numFmtId="0" fontId="25" fillId="0" borderId="4" xfId="0" applyFont="1" applyFill="1" applyBorder="1" applyAlignment="1">
      <alignment horizontal="left" vertical="center" wrapText="1"/>
    </xf>
    <xf numFmtId="9" fontId="25" fillId="0" borderId="4" xfId="0" applyNumberFormat="1" applyFont="1" applyFill="1" applyBorder="1" applyAlignment="1">
      <alignment horizontal="left" vertical="center" wrapText="1"/>
    </xf>
    <xf numFmtId="0" fontId="25" fillId="0" borderId="24" xfId="0" applyFont="1" applyBorder="1" applyAlignment="1">
      <alignment horizontal="left" vertical="center" wrapText="1"/>
    </xf>
    <xf numFmtId="0" fontId="0" fillId="0" borderId="0" xfId="0" applyAlignment="1">
      <alignment horizontal="center"/>
    </xf>
    <xf numFmtId="0" fontId="18" fillId="10" borderId="53" xfId="0" applyFont="1" applyFill="1" applyBorder="1" applyAlignment="1">
      <alignment horizontal="center" vertical="center"/>
    </xf>
    <xf numFmtId="0" fontId="18" fillId="10" borderId="54" xfId="0" applyFont="1" applyFill="1" applyBorder="1" applyAlignment="1">
      <alignment horizontal="center" vertical="center"/>
    </xf>
    <xf numFmtId="0" fontId="11" fillId="3" borderId="49" xfId="0" applyFont="1" applyFill="1" applyBorder="1" applyAlignment="1">
      <alignment horizontal="left"/>
    </xf>
    <xf numFmtId="0" fontId="11" fillId="3" borderId="50" xfId="0" applyFont="1" applyFill="1" applyBorder="1" applyAlignment="1">
      <alignment horizontal="left"/>
    </xf>
    <xf numFmtId="0" fontId="11" fillId="3" borderId="47" xfId="0" applyFont="1" applyFill="1" applyBorder="1" applyAlignment="1">
      <alignment horizontal="left"/>
    </xf>
    <xf numFmtId="0" fontId="11" fillId="3" borderId="48" xfId="0" applyFont="1" applyFill="1" applyBorder="1" applyAlignment="1">
      <alignment horizontal="left"/>
    </xf>
    <xf numFmtId="0" fontId="11" fillId="3" borderId="51" xfId="0" applyFont="1" applyFill="1" applyBorder="1" applyAlignment="1">
      <alignment horizontal="left"/>
    </xf>
    <xf numFmtId="0" fontId="11" fillId="3" borderId="52" xfId="0" applyFont="1" applyFill="1" applyBorder="1" applyAlignment="1">
      <alignment horizontal="left"/>
    </xf>
    <xf numFmtId="0" fontId="18" fillId="10" borderId="45" xfId="0" applyFont="1" applyFill="1" applyBorder="1" applyAlignment="1">
      <alignment horizontal="center" vertical="center"/>
    </xf>
    <xf numFmtId="0" fontId="18" fillId="10" borderId="46" xfId="0" applyFont="1" applyFill="1" applyBorder="1" applyAlignment="1">
      <alignment horizontal="center" vertical="center"/>
    </xf>
    <xf numFmtId="0" fontId="16" fillId="9" borderId="40" xfId="0" applyFont="1" applyFill="1" applyBorder="1" applyAlignment="1">
      <alignment horizontal="center" vertical="center"/>
    </xf>
    <xf numFmtId="0" fontId="16" fillId="9" borderId="42" xfId="0" applyFont="1" applyFill="1" applyBorder="1" applyAlignment="1">
      <alignment horizontal="center" vertical="center"/>
    </xf>
    <xf numFmtId="0" fontId="16" fillId="9" borderId="41" xfId="0" applyFont="1" applyFill="1" applyBorder="1" applyAlignment="1">
      <alignment horizontal="center" vertical="center"/>
    </xf>
    <xf numFmtId="0" fontId="24" fillId="13" borderId="43" xfId="0" applyFont="1" applyFill="1" applyBorder="1" applyAlignment="1">
      <alignment horizontal="center" vertical="center"/>
    </xf>
    <xf numFmtId="0" fontId="24" fillId="13" borderId="44" xfId="0" applyFont="1" applyFill="1" applyBorder="1" applyAlignment="1">
      <alignment horizontal="center" vertical="center"/>
    </xf>
    <xf numFmtId="0" fontId="24" fillId="13" borderId="38" xfId="0" applyFont="1" applyFill="1" applyBorder="1" applyAlignment="1">
      <alignment horizontal="center" vertical="center"/>
    </xf>
    <xf numFmtId="0" fontId="30" fillId="0" borderId="69" xfId="0" applyFont="1" applyBorder="1" applyAlignment="1">
      <alignment horizontal="center" vertical="center" wrapText="1"/>
    </xf>
    <xf numFmtId="0" fontId="30" fillId="0" borderId="65" xfId="0" applyFont="1" applyBorder="1" applyAlignment="1">
      <alignment horizontal="center" vertical="center" wrapText="1"/>
    </xf>
    <xf numFmtId="0" fontId="41" fillId="13" borderId="1" xfId="0" applyFont="1" applyFill="1" applyBorder="1" applyAlignment="1">
      <alignment horizontal="center" vertical="center"/>
    </xf>
    <xf numFmtId="0" fontId="41" fillId="13" borderId="20" xfId="0" applyFont="1" applyFill="1" applyBorder="1" applyAlignment="1">
      <alignment horizontal="center" vertical="center"/>
    </xf>
    <xf numFmtId="0" fontId="41" fillId="13" borderId="20" xfId="0" applyFont="1" applyFill="1" applyBorder="1" applyAlignment="1">
      <alignment horizontal="center" vertical="center" wrapText="1"/>
    </xf>
    <xf numFmtId="0" fontId="28" fillId="0" borderId="68" xfId="0" applyFont="1" applyBorder="1" applyAlignment="1">
      <alignment horizontal="left" vertical="center" wrapText="1"/>
    </xf>
    <xf numFmtId="0" fontId="28" fillId="0" borderId="64" xfId="0" applyFont="1" applyBorder="1" applyAlignment="1">
      <alignment horizontal="left" vertical="center" wrapText="1"/>
    </xf>
    <xf numFmtId="0" fontId="28" fillId="0" borderId="68" xfId="0" applyFont="1" applyBorder="1" applyAlignment="1">
      <alignment horizontal="center" vertical="center" wrapText="1"/>
    </xf>
    <xf numFmtId="0" fontId="28" fillId="0" borderId="64" xfId="0" applyFont="1" applyBorder="1" applyAlignment="1">
      <alignment horizontal="center" vertical="center" wrapText="1"/>
    </xf>
    <xf numFmtId="0" fontId="28" fillId="0" borderId="68"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68" xfId="0" applyFont="1" applyFill="1" applyBorder="1" applyAlignment="1">
      <alignment horizontal="left" vertical="center" wrapText="1"/>
    </xf>
    <xf numFmtId="0" fontId="28" fillId="0" borderId="64" xfId="0" applyFont="1" applyFill="1" applyBorder="1" applyAlignment="1">
      <alignment horizontal="left" vertical="center" wrapText="1"/>
    </xf>
    <xf numFmtId="9" fontId="28" fillId="0" borderId="68" xfId="1" applyFont="1" applyBorder="1" applyAlignment="1">
      <alignment horizontal="center" vertical="center"/>
    </xf>
    <xf numFmtId="9" fontId="28" fillId="0" borderId="64" xfId="1" applyFont="1" applyBorder="1" applyAlignment="1">
      <alignment horizontal="center" vertical="center"/>
    </xf>
    <xf numFmtId="9" fontId="30" fillId="0" borderId="68" xfId="1" applyFont="1" applyBorder="1" applyAlignment="1">
      <alignment horizontal="center" vertical="center" wrapText="1"/>
    </xf>
    <xf numFmtId="9" fontId="30" fillId="0" borderId="64" xfId="1" applyFont="1" applyBorder="1" applyAlignment="1">
      <alignment horizontal="center" vertical="center" wrapText="1"/>
    </xf>
    <xf numFmtId="0" fontId="30" fillId="0" borderId="68" xfId="0" applyFont="1" applyBorder="1" applyAlignment="1">
      <alignment horizontal="center" vertical="center" wrapText="1"/>
    </xf>
    <xf numFmtId="0" fontId="30" fillId="0" borderId="64" xfId="0" applyFont="1" applyBorder="1" applyAlignment="1">
      <alignment horizontal="center" vertical="center" wrapText="1"/>
    </xf>
    <xf numFmtId="0" fontId="22" fillId="0" borderId="68" xfId="0" applyFont="1" applyBorder="1" applyAlignment="1">
      <alignment horizontal="center" vertical="center" wrapText="1"/>
    </xf>
    <xf numFmtId="0" fontId="22" fillId="0" borderId="64" xfId="0" applyFont="1" applyBorder="1" applyAlignment="1">
      <alignment horizontal="center" vertical="center" wrapText="1"/>
    </xf>
    <xf numFmtId="0" fontId="22" fillId="3" borderId="68" xfId="0" applyFont="1" applyFill="1" applyBorder="1" applyAlignment="1">
      <alignment horizontal="center" vertical="center" wrapText="1"/>
    </xf>
    <xf numFmtId="0" fontId="22" fillId="3" borderId="64" xfId="0" applyFont="1" applyFill="1" applyBorder="1" applyAlignment="1">
      <alignment horizontal="center" vertical="center" wrapText="1"/>
    </xf>
    <xf numFmtId="0" fontId="18" fillId="0" borderId="67" xfId="0" applyFont="1" applyBorder="1" applyAlignment="1">
      <alignment horizontal="center" vertical="center" wrapText="1"/>
    </xf>
    <xf numFmtId="0" fontId="18" fillId="0" borderId="16" xfId="0" applyFont="1" applyBorder="1" applyAlignment="1">
      <alignment horizontal="center" vertical="center" wrapText="1"/>
    </xf>
    <xf numFmtId="0" fontId="27" fillId="13" borderId="10" xfId="0" applyFont="1" applyFill="1" applyBorder="1" applyAlignment="1">
      <alignment horizontal="center" vertical="center"/>
    </xf>
    <xf numFmtId="0" fontId="27" fillId="13" borderId="12" xfId="0" applyFont="1" applyFill="1" applyBorder="1" applyAlignment="1">
      <alignment horizontal="center" vertical="center"/>
    </xf>
  </cellXfs>
  <cellStyles count="14">
    <cellStyle name="Euro" xfId="6" xr:uid="{00000000-0005-0000-0000-000000000000}"/>
    <cellStyle name="Hipervínculo" xfId="2" builtinId="8"/>
    <cellStyle name="Hipervínculo 2" xfId="3" xr:uid="{00000000-0005-0000-0000-000002000000}"/>
    <cellStyle name="Millares" xfId="12" builtinId="3"/>
    <cellStyle name="Millares [0]" xfId="13" builtinId="6"/>
    <cellStyle name="Millares 2" xfId="7" xr:uid="{00000000-0005-0000-0000-000005000000}"/>
    <cellStyle name="Millares 3" xfId="5" xr:uid="{00000000-0005-0000-0000-000006000000}"/>
    <cellStyle name="Moneda 2" xfId="8" xr:uid="{00000000-0005-0000-0000-000007000000}"/>
    <cellStyle name="Moneda 3" xfId="9" xr:uid="{00000000-0005-0000-0000-000008000000}"/>
    <cellStyle name="Normal" xfId="0" builtinId="0"/>
    <cellStyle name="Normal 2" xfId="10" xr:uid="{00000000-0005-0000-0000-00000A000000}"/>
    <cellStyle name="Normal 3" xfId="4" xr:uid="{00000000-0005-0000-0000-00000B000000}"/>
    <cellStyle name="Porcentaje" xfId="1" builtinId="5"/>
    <cellStyle name="Porcentual 2" xfId="11" xr:uid="{00000000-0005-0000-0000-00000D000000}"/>
  </cellStyles>
  <dxfs count="15">
    <dxf>
      <fill>
        <patternFill>
          <bgColor rgb="FFFF0000"/>
        </patternFill>
      </fill>
    </dxf>
    <dxf>
      <fill>
        <gradientFill degree="180">
          <stop position="0">
            <color theme="0"/>
          </stop>
          <stop position="1">
            <color rgb="FFFF0000"/>
          </stop>
        </gradientFill>
      </fill>
    </dxf>
    <dxf>
      <fill>
        <patternFill>
          <bgColor rgb="FFFFFF00"/>
        </patternFill>
      </fill>
    </dxf>
    <dxf>
      <fill>
        <gradientFill degree="180">
          <stop position="0">
            <color theme="0"/>
          </stop>
          <stop position="1">
            <color rgb="FF92D050"/>
          </stop>
        </gradientFill>
      </fill>
    </dxf>
    <dxf>
      <fill>
        <patternFill>
          <bgColor rgb="FF92D050"/>
        </patternFill>
      </fill>
    </dxf>
    <dxf>
      <fill>
        <patternFill>
          <bgColor rgb="FFFF0000"/>
        </patternFill>
      </fill>
    </dxf>
    <dxf>
      <fill>
        <gradientFill degree="180">
          <stop position="0">
            <color theme="0"/>
          </stop>
          <stop position="1">
            <color rgb="FFFF0000"/>
          </stop>
        </gradientFill>
      </fill>
    </dxf>
    <dxf>
      <fill>
        <patternFill>
          <bgColor rgb="FFFFFF00"/>
        </patternFill>
      </fill>
    </dxf>
    <dxf>
      <fill>
        <gradientFill degree="180">
          <stop position="0">
            <color theme="0"/>
          </stop>
          <stop position="1">
            <color rgb="FF92D050"/>
          </stop>
        </gradient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hyperlink" Target="#'Consolidado Recomendaciones '!A1"/><Relationship Id="rId7" Type="http://schemas.openxmlformats.org/officeDocument/2006/relationships/hyperlink" Target="#Consolidado!A1"/><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4.png"/><Relationship Id="rId5" Type="http://schemas.openxmlformats.org/officeDocument/2006/relationships/hyperlink" Target="#'Consolidado Proposiciones'!A1"/><Relationship Id="rId10" Type="http://schemas.openxmlformats.org/officeDocument/2006/relationships/image" Target="../media/image6.png"/><Relationship Id="rId4" Type="http://schemas.openxmlformats.org/officeDocument/2006/relationships/image" Target="../media/image3.png"/><Relationship Id="rId9" Type="http://schemas.openxmlformats.org/officeDocument/2006/relationships/hyperlink" Target="#Resumen!A1"/></Relationships>
</file>

<file path=xl/drawings/_rels/drawing2.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hyperlink" Target="#INICIO!A1"/><Relationship Id="rId1" Type="http://schemas.openxmlformats.org/officeDocument/2006/relationships/image" Target="../media/image7.png"/><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8.png"/><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8.png"/><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xdr:from>
      <xdr:col>1</xdr:col>
      <xdr:colOff>836084</xdr:colOff>
      <xdr:row>0</xdr:row>
      <xdr:rowOff>0</xdr:rowOff>
    </xdr:from>
    <xdr:to>
      <xdr:col>11</xdr:col>
      <xdr:colOff>402168</xdr:colOff>
      <xdr:row>27</xdr:row>
      <xdr:rowOff>115450</xdr:rowOff>
    </xdr:to>
    <xdr:grpSp>
      <xdr:nvGrpSpPr>
        <xdr:cNvPr id="9" name="Grupo 8">
          <a:extLst>
            <a:ext uri="{FF2B5EF4-FFF2-40B4-BE49-F238E27FC236}">
              <a16:creationId xmlns:a16="http://schemas.microsoft.com/office/drawing/2014/main" id="{00000000-0008-0000-0100-000009000000}"/>
            </a:ext>
          </a:extLst>
        </xdr:cNvPr>
        <xdr:cNvGrpSpPr/>
      </xdr:nvGrpSpPr>
      <xdr:grpSpPr>
        <a:xfrm>
          <a:off x="1883834" y="0"/>
          <a:ext cx="9313334" cy="5258950"/>
          <a:chOff x="1439333" y="799525"/>
          <a:chExt cx="9313334" cy="5258950"/>
        </a:xfrm>
      </xdr:grpSpPr>
      <xdr:pic>
        <xdr:nvPicPr>
          <xdr:cNvPr id="11" name="Imagen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stretch>
            <a:fillRect/>
          </a:stretch>
        </xdr:blipFill>
        <xdr:spPr>
          <a:xfrm>
            <a:off x="1439333" y="799525"/>
            <a:ext cx="9313334" cy="5258950"/>
          </a:xfrm>
          <a:prstGeom prst="rect">
            <a:avLst/>
          </a:prstGeom>
        </xdr:spPr>
      </xdr:pic>
      <xdr:pic>
        <xdr:nvPicPr>
          <xdr:cNvPr id="12" name="Imagen 11">
            <a:extLst>
              <a:ext uri="{FF2B5EF4-FFF2-40B4-BE49-F238E27FC236}">
                <a16:creationId xmlns:a16="http://schemas.microsoft.com/office/drawing/2014/main" id="{00000000-0008-0000-0100-00000C000000}"/>
              </a:ext>
            </a:extLst>
          </xdr:cNvPr>
          <xdr:cNvPicPr>
            <a:picLocks noChangeAspect="1"/>
          </xdr:cNvPicPr>
        </xdr:nvPicPr>
        <xdr:blipFill rotWithShape="1">
          <a:blip xmlns:r="http://schemas.openxmlformats.org/officeDocument/2006/relationships" r:embed="rId1" cstate="print"/>
          <a:srcRect l="31863" t="13490" r="44077" b="47571"/>
          <a:stretch/>
        </xdr:blipFill>
        <xdr:spPr>
          <a:xfrm>
            <a:off x="2163650" y="1004551"/>
            <a:ext cx="2691685" cy="2047740"/>
          </a:xfrm>
          <a:prstGeom prst="rect">
            <a:avLst/>
          </a:prstGeom>
        </xdr:spPr>
      </xdr:pic>
      <xdr:pic>
        <xdr:nvPicPr>
          <xdr:cNvPr id="13" name="5 Imagen">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04691" y="1004551"/>
            <a:ext cx="2113660" cy="772734"/>
          </a:xfrm>
          <a:prstGeom prst="rect">
            <a:avLst/>
          </a:prstGeom>
        </xdr:spPr>
      </xdr:pic>
    </xdr:grpSp>
    <xdr:clientData/>
  </xdr:twoCellAnchor>
  <xdr:oneCellAnchor>
    <xdr:from>
      <xdr:col>4</xdr:col>
      <xdr:colOff>342569</xdr:colOff>
      <xdr:row>5</xdr:row>
      <xdr:rowOff>123306</xdr:rowOff>
    </xdr:from>
    <xdr:ext cx="5241198" cy="1219565"/>
    <xdr:sp macro="" textlink="">
      <xdr:nvSpPr>
        <xdr:cNvPr id="3" name="2 Rectángulo">
          <a:extLst>
            <a:ext uri="{FF2B5EF4-FFF2-40B4-BE49-F238E27FC236}">
              <a16:creationId xmlns:a16="http://schemas.microsoft.com/office/drawing/2014/main" id="{00000000-0008-0000-0100-000003000000}"/>
            </a:ext>
          </a:extLst>
        </xdr:cNvPr>
        <xdr:cNvSpPr/>
      </xdr:nvSpPr>
      <xdr:spPr>
        <a:xfrm>
          <a:off x="3962069" y="1075806"/>
          <a:ext cx="5241198" cy="1219565"/>
        </a:xfrm>
        <a:prstGeom prst="rect">
          <a:avLst/>
        </a:prstGeom>
        <a:noFill/>
      </xdr:spPr>
      <xdr:txBody>
        <a:bodyPr wrap="square" lIns="91440" tIns="45720" rIns="91440" bIns="45720">
          <a:noAutofit/>
        </a:bodyPr>
        <a:lstStyle/>
        <a:p>
          <a:pPr algn="ctr"/>
          <a:r>
            <a:rPr lang="es-ES" sz="1800" b="0" cap="none" spc="0" baseline="0">
              <a:ln>
                <a:noFill/>
              </a:ln>
              <a:solidFill>
                <a:schemeClr val="tx1"/>
              </a:solidFill>
              <a:effectLst/>
              <a:latin typeface="Eurostile Bold" pitchFamily="34" charset="0"/>
            </a:rPr>
            <a:t>CONSOLIDACIÓN NACIONAL </a:t>
          </a:r>
        </a:p>
        <a:p>
          <a:pPr algn="ctr"/>
          <a:endParaRPr lang="es-ES" sz="1800" b="0" cap="none" spc="0" baseline="0">
            <a:ln>
              <a:noFill/>
            </a:ln>
            <a:solidFill>
              <a:schemeClr val="tx1"/>
            </a:solidFill>
            <a:effectLst/>
            <a:latin typeface="Eurostile Bold" pitchFamily="34" charset="0"/>
          </a:endParaRPr>
        </a:p>
        <a:p>
          <a:pPr algn="ctr"/>
          <a:r>
            <a:rPr lang="es-ES" sz="1800" b="0" cap="none" spc="0" baseline="0">
              <a:ln>
                <a:noFill/>
              </a:ln>
              <a:solidFill>
                <a:schemeClr val="tx1"/>
              </a:solidFill>
              <a:effectLst/>
              <a:latin typeface="Eurostile Bold" pitchFamily="34" charset="0"/>
            </a:rPr>
            <a:t>PROPOSICIONES Y RECOMENDACIONES</a:t>
          </a:r>
        </a:p>
        <a:p>
          <a:pPr algn="ctr"/>
          <a:r>
            <a:rPr lang="es-ES" sz="1800" b="0" cap="none" spc="0" baseline="0">
              <a:ln>
                <a:noFill/>
              </a:ln>
              <a:solidFill>
                <a:schemeClr val="tx1"/>
              </a:solidFill>
              <a:effectLst/>
              <a:latin typeface="Eurostile Bold" pitchFamily="34" charset="0"/>
            </a:rPr>
            <a:t>2019</a:t>
          </a:r>
        </a:p>
      </xdr:txBody>
    </xdr:sp>
    <xdr:clientData/>
  </xdr:oneCellAnchor>
  <xdr:twoCellAnchor editAs="oneCell">
    <xdr:from>
      <xdr:col>3</xdr:col>
      <xdr:colOff>262751</xdr:colOff>
      <xdr:row>14</xdr:row>
      <xdr:rowOff>40505</xdr:rowOff>
    </xdr:from>
    <xdr:to>
      <xdr:col>6</xdr:col>
      <xdr:colOff>731915</xdr:colOff>
      <xdr:row>16</xdr:row>
      <xdr:rowOff>141049</xdr:rowOff>
    </xdr:to>
    <xdr:pic>
      <xdr:nvPicPr>
        <xdr:cNvPr id="14" name="13 Imagen" descr="presen mario-01.png">
          <a:hlinkClick xmlns:r="http://schemas.openxmlformats.org/officeDocument/2006/relationships" r:id="rId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4" cstate="print"/>
        <a:stretch>
          <a:fillRect/>
        </a:stretch>
      </xdr:blipFill>
      <xdr:spPr>
        <a:xfrm>
          <a:off x="3120251" y="2707505"/>
          <a:ext cx="2755164" cy="481544"/>
        </a:xfrm>
        <a:prstGeom prst="rect">
          <a:avLst/>
        </a:prstGeom>
        <a:effectLst>
          <a:outerShdw blurRad="50800" dist="38100" dir="5400000" algn="t" rotWithShape="0">
            <a:prstClr val="black">
              <a:alpha val="40000"/>
            </a:prstClr>
          </a:outerShdw>
        </a:effectLst>
      </xdr:spPr>
    </xdr:pic>
    <xdr:clientData/>
  </xdr:twoCellAnchor>
  <xdr:twoCellAnchor editAs="oneCell">
    <xdr:from>
      <xdr:col>7</xdr:col>
      <xdr:colOff>254002</xdr:colOff>
      <xdr:row>14</xdr:row>
      <xdr:rowOff>4</xdr:rowOff>
    </xdr:from>
    <xdr:to>
      <xdr:col>8</xdr:col>
      <xdr:colOff>2088416</xdr:colOff>
      <xdr:row>16</xdr:row>
      <xdr:rowOff>118835</xdr:rowOff>
    </xdr:to>
    <xdr:pic>
      <xdr:nvPicPr>
        <xdr:cNvPr id="15" name="14 Imagen" descr="presen mario-02.png">
          <a:hlinkClick xmlns:r="http://schemas.openxmlformats.org/officeDocument/2006/relationships" r:id="rId5"/>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6" cstate="print"/>
        <a:stretch>
          <a:fillRect/>
        </a:stretch>
      </xdr:blipFill>
      <xdr:spPr>
        <a:xfrm>
          <a:off x="6159502" y="2667004"/>
          <a:ext cx="2755164" cy="499831"/>
        </a:xfrm>
        <a:prstGeom prst="rect">
          <a:avLst/>
        </a:prstGeom>
        <a:effectLst>
          <a:outerShdw blurRad="50800" dist="38100" dir="5400000" algn="t" rotWithShape="0">
            <a:prstClr val="black">
              <a:alpha val="40000"/>
            </a:prstClr>
          </a:outerShdw>
        </a:effectLst>
      </xdr:spPr>
    </xdr:pic>
    <xdr:clientData/>
  </xdr:twoCellAnchor>
  <xdr:twoCellAnchor editAs="oneCell">
    <xdr:from>
      <xdr:col>3</xdr:col>
      <xdr:colOff>298169</xdr:colOff>
      <xdr:row>17</xdr:row>
      <xdr:rowOff>160587</xdr:rowOff>
    </xdr:from>
    <xdr:to>
      <xdr:col>7</xdr:col>
      <xdr:colOff>5333</xdr:colOff>
      <xdr:row>20</xdr:row>
      <xdr:rowOff>88918</xdr:rowOff>
    </xdr:to>
    <xdr:pic>
      <xdr:nvPicPr>
        <xdr:cNvPr id="16" name="15 Imagen" descr="presen mario-03.png">
          <a:hlinkClick xmlns:r="http://schemas.openxmlformats.org/officeDocument/2006/relationships" r:id="rId7"/>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8" cstate="print"/>
        <a:stretch>
          <a:fillRect/>
        </a:stretch>
      </xdr:blipFill>
      <xdr:spPr>
        <a:xfrm>
          <a:off x="3155669" y="3399087"/>
          <a:ext cx="2755164" cy="499831"/>
        </a:xfrm>
        <a:prstGeom prst="rect">
          <a:avLst/>
        </a:prstGeom>
        <a:effectLst>
          <a:outerShdw blurRad="50800" dist="38100" dir="5400000" algn="t" rotWithShape="0">
            <a:prstClr val="black">
              <a:alpha val="40000"/>
            </a:prstClr>
          </a:outerShdw>
        </a:effectLst>
      </xdr:spPr>
    </xdr:pic>
    <xdr:clientData/>
  </xdr:twoCellAnchor>
  <xdr:twoCellAnchor editAs="oneCell">
    <xdr:from>
      <xdr:col>7</xdr:col>
      <xdr:colOff>257668</xdr:colOff>
      <xdr:row>17</xdr:row>
      <xdr:rowOff>162422</xdr:rowOff>
    </xdr:from>
    <xdr:to>
      <xdr:col>8</xdr:col>
      <xdr:colOff>2092082</xdr:colOff>
      <xdr:row>20</xdr:row>
      <xdr:rowOff>90753</xdr:rowOff>
    </xdr:to>
    <xdr:pic>
      <xdr:nvPicPr>
        <xdr:cNvPr id="17" name="16 Imagen" descr="presen mario-04.png">
          <a:hlinkClick xmlns:r="http://schemas.openxmlformats.org/officeDocument/2006/relationships" r:id="rId9"/>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10" cstate="print"/>
        <a:stretch>
          <a:fillRect/>
        </a:stretch>
      </xdr:blipFill>
      <xdr:spPr>
        <a:xfrm>
          <a:off x="6163168" y="3400922"/>
          <a:ext cx="2755164" cy="499831"/>
        </a:xfrm>
        <a:prstGeom prst="rect">
          <a:avLst/>
        </a:prstGeom>
        <a:effectLst>
          <a:outerShdw blurRad="50800" dist="38100" dir="5400000" algn="t" rotWithShape="0">
            <a:prstClr val="black">
              <a:alpha val="4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523875</xdr:colOff>
      <xdr:row>35</xdr:row>
      <xdr:rowOff>27214</xdr:rowOff>
    </xdr:from>
    <xdr:to>
      <xdr:col>7</xdr:col>
      <xdr:colOff>657225</xdr:colOff>
      <xdr:row>36</xdr:row>
      <xdr:rowOff>201577</xdr:rowOff>
    </xdr:to>
    <xdr:pic>
      <xdr:nvPicPr>
        <xdr:cNvPr id="5" name="Imagen 3" descr="image007">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63268" y="7320643"/>
          <a:ext cx="2364921" cy="364863"/>
        </a:xfrm>
        <a:prstGeom prst="rect">
          <a:avLst/>
        </a:prstGeom>
        <a:noFill/>
        <a:ln w="9525">
          <a:noFill/>
          <a:miter lim="800000"/>
          <a:headEnd/>
          <a:tailEnd/>
        </a:ln>
      </xdr:spPr>
    </xdr:pic>
    <xdr:clientData/>
  </xdr:twoCellAnchor>
  <xdr:twoCellAnchor editAs="oneCell">
    <xdr:from>
      <xdr:col>1</xdr:col>
      <xdr:colOff>35719</xdr:colOff>
      <xdr:row>27</xdr:row>
      <xdr:rowOff>35164</xdr:rowOff>
    </xdr:from>
    <xdr:to>
      <xdr:col>1</xdr:col>
      <xdr:colOff>1107281</xdr:colOff>
      <xdr:row>27</xdr:row>
      <xdr:rowOff>452438</xdr:rowOff>
    </xdr:to>
    <xdr:pic>
      <xdr:nvPicPr>
        <xdr:cNvPr id="4" name="3 Imagen">
          <a:hlinkClick xmlns:r="http://schemas.openxmlformats.org/officeDocument/2006/relationships" r:id="rId2"/>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64344" y="487602"/>
          <a:ext cx="1071562" cy="417274"/>
        </a:xfrm>
        <a:prstGeom prst="rect">
          <a:avLst/>
        </a:prstGeom>
      </xdr:spPr>
    </xdr:pic>
    <xdr:clientData/>
  </xdr:twoCellAnchor>
  <xdr:twoCellAnchor editAs="oneCell">
    <xdr:from>
      <xdr:col>7</xdr:col>
      <xdr:colOff>892969</xdr:colOff>
      <xdr:row>27</xdr:row>
      <xdr:rowOff>11906</xdr:rowOff>
    </xdr:from>
    <xdr:to>
      <xdr:col>8</xdr:col>
      <xdr:colOff>869156</xdr:colOff>
      <xdr:row>28</xdr:row>
      <xdr:rowOff>2816</xdr:rowOff>
    </xdr:to>
    <xdr:pic>
      <xdr:nvPicPr>
        <xdr:cNvPr id="8" name="5 Imagen">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084594" y="464344"/>
          <a:ext cx="1440656" cy="5266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xdr:row>
      <xdr:rowOff>150048</xdr:rowOff>
    </xdr:from>
    <xdr:to>
      <xdr:col>3</xdr:col>
      <xdr:colOff>224556</xdr:colOff>
      <xdr:row>1</xdr:row>
      <xdr:rowOff>689240</xdr:rowOff>
    </xdr:to>
    <xdr:pic>
      <xdr:nvPicPr>
        <xdr:cNvPr id="3" name="2 Imagen">
          <a:hlinkClick xmlns:r="http://schemas.openxmlformats.org/officeDocument/2006/relationships" r:id="r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39999" y="298215"/>
          <a:ext cx="1154378" cy="539192"/>
        </a:xfrm>
        <a:prstGeom prst="rect">
          <a:avLst/>
        </a:prstGeom>
      </xdr:spPr>
    </xdr:pic>
    <xdr:clientData/>
  </xdr:twoCellAnchor>
  <xdr:twoCellAnchor editAs="oneCell">
    <xdr:from>
      <xdr:col>0</xdr:col>
      <xdr:colOff>0</xdr:colOff>
      <xdr:row>1</xdr:row>
      <xdr:rowOff>0</xdr:rowOff>
    </xdr:from>
    <xdr:to>
      <xdr:col>2</xdr:col>
      <xdr:colOff>158297</xdr:colOff>
      <xdr:row>1</xdr:row>
      <xdr:rowOff>640735</xdr:rowOff>
    </xdr:to>
    <xdr:pic>
      <xdr:nvPicPr>
        <xdr:cNvPr id="6" name="5 Imagen">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148167"/>
          <a:ext cx="1752600" cy="6407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xdr:row>
      <xdr:rowOff>179916</xdr:rowOff>
    </xdr:from>
    <xdr:to>
      <xdr:col>3</xdr:col>
      <xdr:colOff>310755</xdr:colOff>
      <xdr:row>1</xdr:row>
      <xdr:rowOff>668073</xdr:rowOff>
    </xdr:to>
    <xdr:pic>
      <xdr:nvPicPr>
        <xdr:cNvPr id="3" name="2 Imagen">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71577" y="328083"/>
          <a:ext cx="1411422" cy="488157"/>
        </a:xfrm>
        <a:prstGeom prst="rect">
          <a:avLst/>
        </a:prstGeom>
      </xdr:spPr>
    </xdr:pic>
    <xdr:clientData/>
  </xdr:twoCellAnchor>
  <xdr:twoCellAnchor editAs="oneCell">
    <xdr:from>
      <xdr:col>0</xdr:col>
      <xdr:colOff>0</xdr:colOff>
      <xdr:row>1</xdr:row>
      <xdr:rowOff>0</xdr:rowOff>
    </xdr:from>
    <xdr:to>
      <xdr:col>2</xdr:col>
      <xdr:colOff>122767</xdr:colOff>
      <xdr:row>1</xdr:row>
      <xdr:rowOff>640735</xdr:rowOff>
    </xdr:to>
    <xdr:pic>
      <xdr:nvPicPr>
        <xdr:cNvPr id="5" name="5 Imagen">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148167"/>
          <a:ext cx="1752600" cy="6407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i-rivillas\ana01\ESPA&#209;A\nuevo\espMPtr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os%20Maria%20Juliana%20Torres\PROCESO%20DEMOCRATICO\Reuniones%20Regionales%20de%20Delegados%202019\REGIONALES\Caribe\Copia%20de%20FINAL%20P%20Y%20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umentos%20Maria%20Juliana%20Torres\PROCESO%20DEMOCRATICO\Reuniones%20Regionales%20de%20Delegados%202019\REGIONALES\Norte\Copia%20de%20Copia%20de%20Formatos%20consolidacion%20%20P%20Y%20R%20REGIONAL%2011032019%20DELEGAD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IRECTORA%20SUROCCIDENTE\Bk%20AdrianaLopez%2023%20Marzo\DOCUMENTOS%20ADRIANA\COMITES\ADMINISTRATIVO\REUNION%20INFORMATIVA%202019\REUNIONES%20INFORMATIVAS\1er%20Formatos%20consolidacion%20P%20Y%20R%20REGIONALSur%20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ocumentos%20Maria%20Juliana%20Torres\PROCESO%20DEMOCRATICO\Reuniones%20Regionales%20de%20Delegados%202019\REGIONALES\Eje%20cafetero\Eje%20Cafetero\Consolidacion%20P%20Y%20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Documentos%20Maria%20Juliana%20Torres\PROCESO%20DEMOCRATICO\Reuniones%20Regionales%20de%20Delegados%202019\REGIONALES\Suroccidente\Copia%20de%20consolidacion%20%20P%20Y%20R%20REGIONAL%20Definitiv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 HOJA MENSUAL"/>
      <sheetName val="REFDEF"/>
      <sheetName val="DOLARIZACION"/>
      <sheetName val="PROYECCION"/>
      <sheetName val="MENSUAL"/>
      <sheetName val="GRAFICAS"/>
      <sheetName val="CUADROS PRESENTACION PPTO2001"/>
      <sheetName val="AXINFL"/>
      <sheetName val="RESUMEN"/>
      <sheetName val="CUADROUSD"/>
      <sheetName val="Datos"/>
    </sheetNames>
    <sheetDataSet>
      <sheetData sheetId="0"/>
      <sheetData sheetId="1"/>
      <sheetData sheetId="2"/>
      <sheetData sheetId="3">
        <row r="9">
          <cell r="A9" t="str">
            <v>PARAMETROS MACROECONOMICOS</v>
          </cell>
        </row>
        <row r="10">
          <cell r="A10" t="str">
            <v>DEVALUACION MENSUAL</v>
          </cell>
          <cell r="G10">
            <v>-1.7346676304961228E-3</v>
          </cell>
          <cell r="H10">
            <v>-1.7346676304961228E-3</v>
          </cell>
          <cell r="I10">
            <v>-2.5350486138366879E-3</v>
          </cell>
          <cell r="J10">
            <v>-4.2653187775606449E-3</v>
          </cell>
          <cell r="K10">
            <v>-3.3960531989175591E-3</v>
          </cell>
          <cell r="L10">
            <v>0</v>
          </cell>
        </row>
        <row r="11">
          <cell r="A11" t="str">
            <v>Inflación</v>
          </cell>
          <cell r="D11">
            <v>1.4E-2</v>
          </cell>
          <cell r="E11">
            <v>2.9000000000000001E-2</v>
          </cell>
          <cell r="F11">
            <v>0.04</v>
          </cell>
          <cell r="G11">
            <v>2.5000000000000001E-2</v>
          </cell>
          <cell r="H11">
            <v>2.5000000000000001E-2</v>
          </cell>
          <cell r="I11">
            <v>2.5000000000000001E-2</v>
          </cell>
          <cell r="J11">
            <v>2.5000000000000001E-2</v>
          </cell>
          <cell r="K11">
            <v>2.5000000000000001E-2</v>
          </cell>
          <cell r="L11">
            <v>2.5000000000000001E-2</v>
          </cell>
          <cell r="M11">
            <v>2.5000000000000001E-2</v>
          </cell>
          <cell r="N11">
            <v>2.5000000000000001E-2</v>
          </cell>
          <cell r="O11">
            <v>2.5000000000000001E-2</v>
          </cell>
          <cell r="P11">
            <v>2.5000000000000001E-2</v>
          </cell>
        </row>
        <row r="12">
          <cell r="A12" t="str">
            <v>Devaluación</v>
          </cell>
          <cell r="D12">
            <v>0.13793103448275867</v>
          </cell>
          <cell r="E12">
            <v>0.13793103448275867</v>
          </cell>
          <cell r="F12">
            <v>0.17575757575757578</v>
          </cell>
          <cell r="G12">
            <v>-2.0618556701030966E-2</v>
          </cell>
          <cell r="H12">
            <v>-2.0618556701030966E-2</v>
          </cell>
          <cell r="I12">
            <v>-0.03</v>
          </cell>
          <cell r="J12">
            <v>-0.05</v>
          </cell>
          <cell r="K12">
            <v>-0.04</v>
          </cell>
          <cell r="L12">
            <v>0</v>
          </cell>
          <cell r="M12">
            <v>0</v>
          </cell>
          <cell r="N12">
            <v>0</v>
          </cell>
          <cell r="O12">
            <v>0</v>
          </cell>
          <cell r="P12">
            <v>0</v>
          </cell>
        </row>
        <row r="13">
          <cell r="A13" t="str">
            <v>Tasa de Cambio Fin de año</v>
          </cell>
          <cell r="C13">
            <v>127.42424242424242</v>
          </cell>
          <cell r="D13">
            <v>145</v>
          </cell>
          <cell r="E13">
            <v>165</v>
          </cell>
          <cell r="F13">
            <v>194</v>
          </cell>
          <cell r="G13">
            <v>190</v>
          </cell>
          <cell r="H13">
            <v>186.08247422680412</v>
          </cell>
          <cell r="I13">
            <v>180.5</v>
          </cell>
          <cell r="J13">
            <v>171.47499999999999</v>
          </cell>
          <cell r="K13">
            <v>164.61599999999999</v>
          </cell>
          <cell r="L13">
            <v>164.61599999999999</v>
          </cell>
          <cell r="M13">
            <v>164.61599999999999</v>
          </cell>
          <cell r="N13">
            <v>164.61599999999999</v>
          </cell>
          <cell r="O13">
            <v>164.61599999999999</v>
          </cell>
          <cell r="P13">
            <v>164.61599999999999</v>
          </cell>
        </row>
        <row r="14">
          <cell r="A14" t="str">
            <v>Tasa de Impuestos</v>
          </cell>
          <cell r="D14">
            <v>0.3</v>
          </cell>
          <cell r="E14">
            <v>0.3</v>
          </cell>
          <cell r="F14">
            <v>0.3</v>
          </cell>
          <cell r="G14">
            <v>0.3</v>
          </cell>
          <cell r="H14">
            <v>0.3</v>
          </cell>
          <cell r="I14">
            <v>0.3</v>
          </cell>
          <cell r="J14">
            <v>0.3</v>
          </cell>
          <cell r="K14">
            <v>0.3</v>
          </cell>
          <cell r="L14">
            <v>0.3</v>
          </cell>
          <cell r="M14">
            <v>0.3</v>
          </cell>
          <cell r="N14">
            <v>0.3</v>
          </cell>
          <cell r="O14">
            <v>0.3</v>
          </cell>
          <cell r="P14">
            <v>0.3</v>
          </cell>
        </row>
        <row r="15">
          <cell r="A15" t="str">
            <v>Autorretencion</v>
          </cell>
          <cell r="D15">
            <v>0</v>
          </cell>
          <cell r="E15">
            <v>0</v>
          </cell>
          <cell r="F15">
            <v>0</v>
          </cell>
          <cell r="G15">
            <v>0</v>
          </cell>
          <cell r="H15">
            <v>0</v>
          </cell>
          <cell r="I15">
            <v>0</v>
          </cell>
          <cell r="J15">
            <v>0</v>
          </cell>
          <cell r="K15">
            <v>0</v>
          </cell>
          <cell r="L15">
            <v>0</v>
          </cell>
          <cell r="M15">
            <v>0</v>
          </cell>
          <cell r="N15">
            <v>0</v>
          </cell>
          <cell r="O15">
            <v>0</v>
          </cell>
          <cell r="P15">
            <v>0</v>
          </cell>
        </row>
        <row r="16">
          <cell r="A16" t="str">
            <v xml:space="preserve">IVA sobre facturacion nacional </v>
          </cell>
          <cell r="D16">
            <v>0.04</v>
          </cell>
          <cell r="E16">
            <v>0.04</v>
          </cell>
          <cell r="F16">
            <v>0.04</v>
          </cell>
          <cell r="G16">
            <v>0.04</v>
          </cell>
          <cell r="H16">
            <v>0.04</v>
          </cell>
          <cell r="I16">
            <v>0.04</v>
          </cell>
          <cell r="J16">
            <v>0.04</v>
          </cell>
          <cell r="K16">
            <v>0.04</v>
          </cell>
          <cell r="L16">
            <v>0.04</v>
          </cell>
          <cell r="M16">
            <v>0.04</v>
          </cell>
          <cell r="N16">
            <v>0.04</v>
          </cell>
          <cell r="O16">
            <v>0.04</v>
          </cell>
          <cell r="P16">
            <v>0.04</v>
          </cell>
        </row>
        <row r="17">
          <cell r="A17" t="str">
            <v>IVA sobre Compras</v>
          </cell>
          <cell r="D17">
            <v>0.08</v>
          </cell>
          <cell r="E17">
            <v>0.08</v>
          </cell>
          <cell r="F17">
            <v>0.08</v>
          </cell>
          <cell r="G17">
            <v>0.08</v>
          </cell>
          <cell r="H17">
            <v>0.08</v>
          </cell>
          <cell r="I17">
            <v>0.08</v>
          </cell>
          <cell r="J17">
            <v>0.08</v>
          </cell>
          <cell r="K17">
            <v>0.08</v>
          </cell>
          <cell r="L17">
            <v>0.08</v>
          </cell>
          <cell r="M17">
            <v>0.08</v>
          </cell>
          <cell r="N17">
            <v>0.08</v>
          </cell>
          <cell r="O17">
            <v>0.08</v>
          </cell>
          <cell r="P17">
            <v>0.08</v>
          </cell>
        </row>
        <row r="18">
          <cell r="A18" t="str">
            <v>Costo del dinero moneda local</v>
          </cell>
          <cell r="E18">
            <v>6.5000000000000002E-2</v>
          </cell>
          <cell r="F18">
            <v>6.5000000000000002E-2</v>
          </cell>
          <cell r="G18">
            <v>6.5000000000000002E-2</v>
          </cell>
          <cell r="H18">
            <v>6.5000000000000002E-2</v>
          </cell>
          <cell r="I18">
            <v>6.5000000000000002E-2</v>
          </cell>
          <cell r="J18">
            <v>6.5000000000000002E-2</v>
          </cell>
          <cell r="K18">
            <v>6.5000000000000002E-2</v>
          </cell>
          <cell r="L18">
            <v>6.5000000000000002E-2</v>
          </cell>
          <cell r="M18">
            <v>6.5000000000000002E-2</v>
          </cell>
          <cell r="N18">
            <v>6.5000000000000002E-2</v>
          </cell>
          <cell r="O18">
            <v>6.5000000000000002E-2</v>
          </cell>
          <cell r="P18">
            <v>6.5000000000000002E-2</v>
          </cell>
        </row>
        <row r="19">
          <cell r="A19" t="str">
            <v>Costo del dinero en US$ (libor + 3.5%)</v>
          </cell>
          <cell r="E19">
            <v>7.4999999999999997E-2</v>
          </cell>
          <cell r="F19">
            <v>7.4999999999999997E-2</v>
          </cell>
          <cell r="G19">
            <v>7.4999999999999997E-2</v>
          </cell>
          <cell r="H19">
            <v>7.4999999999999997E-2</v>
          </cell>
          <cell r="I19">
            <v>7.4999999999999997E-2</v>
          </cell>
          <cell r="J19">
            <v>7.4999999999999997E-2</v>
          </cell>
          <cell r="K19">
            <v>7.4999999999999997E-2</v>
          </cell>
          <cell r="L19">
            <v>7.4999999999999997E-2</v>
          </cell>
          <cell r="M19">
            <v>7.4999999999999997E-2</v>
          </cell>
          <cell r="N19">
            <v>7.4999999999999997E-2</v>
          </cell>
          <cell r="O19">
            <v>7.4999999999999997E-2</v>
          </cell>
          <cell r="P19">
            <v>7.4999999999999997E-2</v>
          </cell>
        </row>
        <row r="20">
          <cell r="A20" t="str">
            <v>Tasa de colocación</v>
          </cell>
          <cell r="F20">
            <v>4.2500000000000003E-2</v>
          </cell>
          <cell r="G20">
            <v>4.2500000000000003E-2</v>
          </cell>
          <cell r="H20">
            <v>4.2500000000000003E-2</v>
          </cell>
          <cell r="I20">
            <v>4.2500000000000003E-2</v>
          </cell>
          <cell r="J20">
            <v>4.2500000000000003E-2</v>
          </cell>
          <cell r="K20">
            <v>4.2500000000000003E-2</v>
          </cell>
          <cell r="L20">
            <v>4.2500000000000003E-2</v>
          </cell>
          <cell r="M20">
            <v>4.2500000000000003E-2</v>
          </cell>
          <cell r="N20">
            <v>4.2500000000000003E-2</v>
          </cell>
          <cell r="O20">
            <v>4.2500000000000003E-2</v>
          </cell>
          <cell r="P20">
            <v>4.2500000000000003E-2</v>
          </cell>
        </row>
        <row r="21">
          <cell r="A21" t="str">
            <v>Tasa de accionistas  (15% real)</v>
          </cell>
          <cell r="C21">
            <v>0.15</v>
          </cell>
          <cell r="E21">
            <v>0.1833499999999999</v>
          </cell>
          <cell r="F21">
            <v>0.19599999999999995</v>
          </cell>
          <cell r="G21">
            <v>0.17874999999999974</v>
          </cell>
          <cell r="H21">
            <v>0.17874999999999974</v>
          </cell>
          <cell r="I21">
            <v>0.17874999999999974</v>
          </cell>
          <cell r="J21">
            <v>0.17874999999999974</v>
          </cell>
          <cell r="K21">
            <v>0.17874999999999974</v>
          </cell>
          <cell r="L21">
            <v>0.17874999999999974</v>
          </cell>
          <cell r="M21">
            <v>0.17874999999999974</v>
          </cell>
          <cell r="N21">
            <v>0.17874999999999974</v>
          </cell>
          <cell r="O21">
            <v>0.17874999999999974</v>
          </cell>
          <cell r="P21">
            <v>0.17874999999999974</v>
          </cell>
        </row>
        <row r="23">
          <cell r="A23" t="str">
            <v>PARAMETROS OPERACIONALES</v>
          </cell>
        </row>
        <row r="25">
          <cell r="A25" t="str">
            <v>INGRESOS:</v>
          </cell>
        </row>
        <row r="27">
          <cell r="A27" t="str">
            <v>Incr. Facturacion Nacional (Terceros + Asociadas)</v>
          </cell>
          <cell r="E27">
            <v>0</v>
          </cell>
          <cell r="F27">
            <v>0</v>
          </cell>
          <cell r="G27">
            <v>0.01</v>
          </cell>
          <cell r="H27">
            <v>2.6795251204404682</v>
          </cell>
          <cell r="I27">
            <v>0.60850860867694778</v>
          </cell>
          <cell r="J27">
            <v>0.44385527317972251</v>
          </cell>
          <cell r="K27">
            <v>0.33581320243382873</v>
          </cell>
          <cell r="L27">
            <v>0.22594667595142393</v>
          </cell>
          <cell r="M27">
            <v>0.15</v>
          </cell>
          <cell r="N27">
            <v>0.1</v>
          </cell>
          <cell r="O27">
            <v>0.1</v>
          </cell>
          <cell r="P27">
            <v>0.1</v>
          </cell>
        </row>
        <row r="28">
          <cell r="A28" t="str">
            <v>Incremento  Facturacion Exportaciones terceros</v>
          </cell>
          <cell r="E28">
            <v>0</v>
          </cell>
          <cell r="F28">
            <v>0</v>
          </cell>
          <cell r="G28">
            <v>0</v>
          </cell>
          <cell r="H28">
            <v>0</v>
          </cell>
          <cell r="I28">
            <v>0</v>
          </cell>
          <cell r="J28">
            <v>0</v>
          </cell>
          <cell r="K28">
            <v>0</v>
          </cell>
          <cell r="L28">
            <v>0</v>
          </cell>
          <cell r="M28">
            <v>0</v>
          </cell>
          <cell r="N28">
            <v>0</v>
          </cell>
          <cell r="O28">
            <v>0</v>
          </cell>
          <cell r="P28">
            <v>0</v>
          </cell>
        </row>
        <row r="29">
          <cell r="A29" t="str">
            <v>Incremento  Facturacion Exportaciones Asociadas</v>
          </cell>
          <cell r="E29">
            <v>0</v>
          </cell>
          <cell r="F29">
            <v>0</v>
          </cell>
          <cell r="G29">
            <v>0</v>
          </cell>
          <cell r="H29">
            <v>0</v>
          </cell>
          <cell r="I29">
            <v>0</v>
          </cell>
          <cell r="J29">
            <v>0</v>
          </cell>
          <cell r="K29">
            <v>0</v>
          </cell>
          <cell r="L29">
            <v>0</v>
          </cell>
          <cell r="M29">
            <v>0</v>
          </cell>
          <cell r="N29">
            <v>0</v>
          </cell>
          <cell r="O29">
            <v>0</v>
          </cell>
          <cell r="P29">
            <v>0</v>
          </cell>
        </row>
        <row r="30">
          <cell r="A30" t="str">
            <v>%Consumo materia prima (costo mercancia)</v>
          </cell>
          <cell r="F30">
            <v>0</v>
          </cell>
          <cell r="G30">
            <v>0.36399999999999999</v>
          </cell>
          <cell r="H30">
            <v>0.34751085637330681</v>
          </cell>
          <cell r="I30">
            <v>0.3383264737754646</v>
          </cell>
          <cell r="J30">
            <v>0.33759709253275444</v>
          </cell>
          <cell r="K30">
            <v>0.34114139961685302</v>
          </cell>
          <cell r="L30">
            <v>0.3410656930896358</v>
          </cell>
          <cell r="M30">
            <v>0.3410656930896358</v>
          </cell>
          <cell r="N30">
            <v>0.3410656930896358</v>
          </cell>
          <cell r="O30">
            <v>0.3410656930896358</v>
          </cell>
          <cell r="P30">
            <v>0.3410656930896358</v>
          </cell>
        </row>
        <row r="31">
          <cell r="A31" t="str">
            <v>% Margen de Contribución costeo directo/ Ingresos</v>
          </cell>
          <cell r="E31">
            <v>0</v>
          </cell>
          <cell r="F31">
            <v>0</v>
          </cell>
          <cell r="G31">
            <v>0.32641351310370448</v>
          </cell>
          <cell r="H31">
            <v>0.34751085637330681</v>
          </cell>
          <cell r="I31">
            <v>0.3383264737754646</v>
          </cell>
          <cell r="J31">
            <v>0.33759709253275444</v>
          </cell>
          <cell r="K31">
            <v>0.34114139961685302</v>
          </cell>
          <cell r="L31">
            <v>0.3410656930896358</v>
          </cell>
          <cell r="M31">
            <v>0.3410656930896358</v>
          </cell>
          <cell r="N31">
            <v>0.3410656930896358</v>
          </cell>
          <cell r="O31">
            <v>0.3410656930896358</v>
          </cell>
          <cell r="P31">
            <v>0.3410656930896358</v>
          </cell>
        </row>
        <row r="32">
          <cell r="A32" t="str">
            <v>% Incremento Gastos fijos</v>
          </cell>
          <cell r="E32">
            <v>0</v>
          </cell>
          <cell r="F32">
            <v>0</v>
          </cell>
          <cell r="G32">
            <v>0</v>
          </cell>
          <cell r="H32">
            <v>0.10026222686631736</v>
          </cell>
          <cell r="I32">
            <v>1.8700312492522908E-2</v>
          </cell>
          <cell r="J32">
            <v>6.1402875583582928E-2</v>
          </cell>
          <cell r="K32">
            <v>6.0648021238867589E-2</v>
          </cell>
          <cell r="L32">
            <v>5.3866335301996582E-2</v>
          </cell>
          <cell r="M32">
            <v>5.3866335301996582E-2</v>
          </cell>
          <cell r="N32">
            <v>5.3866335301996582E-2</v>
          </cell>
          <cell r="O32">
            <v>5.3866335301996582E-2</v>
          </cell>
          <cell r="P32">
            <v>5.3866335301996582E-2</v>
          </cell>
        </row>
        <row r="33">
          <cell r="A33" t="str">
            <v>%Inversion en activos fijos / Ingresos</v>
          </cell>
          <cell r="F33">
            <v>0</v>
          </cell>
          <cell r="G33">
            <v>0</v>
          </cell>
          <cell r="H33">
            <v>0</v>
          </cell>
          <cell r="I33">
            <v>0</v>
          </cell>
          <cell r="J33">
            <v>0</v>
          </cell>
          <cell r="K33">
            <v>0</v>
          </cell>
          <cell r="L33">
            <v>0</v>
          </cell>
          <cell r="M33">
            <v>0.01</v>
          </cell>
          <cell r="N33">
            <v>0.01</v>
          </cell>
          <cell r="O33">
            <v>0.01</v>
          </cell>
          <cell r="P33">
            <v>0.01</v>
          </cell>
        </row>
        <row r="34">
          <cell r="A34" t="str">
            <v>Cartera Nacional Terceros (días)</v>
          </cell>
          <cell r="D34">
            <v>0</v>
          </cell>
          <cell r="E34">
            <v>0</v>
          </cell>
          <cell r="F34">
            <v>0</v>
          </cell>
          <cell r="G34">
            <v>124.80000000000001</v>
          </cell>
          <cell r="H34">
            <v>128.09253425551717</v>
          </cell>
          <cell r="I34">
            <v>125.57351084683805</v>
          </cell>
          <cell r="J34">
            <v>126.40924496699411</v>
          </cell>
          <cell r="K34">
            <v>126.49201636653741</v>
          </cell>
          <cell r="L34">
            <v>127.52400203930232</v>
          </cell>
          <cell r="M34">
            <v>127.53630901152347</v>
          </cell>
          <cell r="N34">
            <v>127.54492840659869</v>
          </cell>
          <cell r="O34">
            <v>127.54492840659869</v>
          </cell>
          <cell r="P34">
            <v>127.54492840659866</v>
          </cell>
        </row>
        <row r="35">
          <cell r="A35" t="str">
            <v>Cartera Exterior Terceros(días)</v>
          </cell>
          <cell r="D35">
            <v>0</v>
          </cell>
          <cell r="E35">
            <v>0</v>
          </cell>
          <cell r="F35">
            <v>0</v>
          </cell>
          <cell r="G35">
            <v>0</v>
          </cell>
          <cell r="H35">
            <v>0</v>
          </cell>
          <cell r="I35">
            <v>0</v>
          </cell>
          <cell r="J35">
            <v>0</v>
          </cell>
          <cell r="K35">
            <v>0</v>
          </cell>
          <cell r="L35">
            <v>0</v>
          </cell>
          <cell r="M35">
            <v>0</v>
          </cell>
          <cell r="N35">
            <v>0</v>
          </cell>
          <cell r="O35">
            <v>0</v>
          </cell>
          <cell r="P35">
            <v>0</v>
          </cell>
        </row>
        <row r="36">
          <cell r="A36" t="str">
            <v>Cartera Exterior Asociadas(días)</v>
          </cell>
          <cell r="D36">
            <v>0</v>
          </cell>
          <cell r="E36">
            <v>0</v>
          </cell>
          <cell r="F36">
            <v>0</v>
          </cell>
          <cell r="G36">
            <v>0</v>
          </cell>
          <cell r="H36">
            <v>0</v>
          </cell>
          <cell r="I36">
            <v>0</v>
          </cell>
          <cell r="J36">
            <v>0</v>
          </cell>
          <cell r="K36">
            <v>0</v>
          </cell>
          <cell r="L36">
            <v>0</v>
          </cell>
          <cell r="M36">
            <v>0</v>
          </cell>
          <cell r="N36">
            <v>0</v>
          </cell>
          <cell r="O36">
            <v>0</v>
          </cell>
          <cell r="P36">
            <v>0</v>
          </cell>
        </row>
        <row r="37">
          <cell r="A37" t="str">
            <v>Inventarios (meses)</v>
          </cell>
          <cell r="D37">
            <v>0</v>
          </cell>
          <cell r="E37">
            <v>0</v>
          </cell>
          <cell r="F37">
            <v>0</v>
          </cell>
          <cell r="G37">
            <v>3.0316388712379774</v>
          </cell>
          <cell r="H37">
            <v>9.4277235531762287</v>
          </cell>
          <cell r="I37">
            <v>9.4068275780944735</v>
          </cell>
          <cell r="J37">
            <v>8.8132941586927096</v>
          </cell>
          <cell r="K37">
            <v>8.002616322142222</v>
          </cell>
          <cell r="L37">
            <v>7.5085252463426091</v>
          </cell>
          <cell r="M37">
            <v>7.1820676269364112</v>
          </cell>
          <cell r="N37">
            <v>7.1820676269364121</v>
          </cell>
          <cell r="O37">
            <v>7.1820676269364121</v>
          </cell>
          <cell r="P37">
            <v>0</v>
          </cell>
        </row>
        <row r="38">
          <cell r="A38" t="str">
            <v>Proveedores  (días)</v>
          </cell>
          <cell r="E38">
            <v>0</v>
          </cell>
          <cell r="F38">
            <v>0</v>
          </cell>
          <cell r="G38">
            <v>17.073349118009371</v>
          </cell>
          <cell r="H38">
            <v>90.88448854342559</v>
          </cell>
          <cell r="I38">
            <v>110.04597777792901</v>
          </cell>
          <cell r="J38">
            <v>111.0597314172084</v>
          </cell>
          <cell r="K38">
            <v>106.91170029027614</v>
          </cell>
          <cell r="L38">
            <v>104.12941820111681</v>
          </cell>
          <cell r="M38">
            <v>102.17188279923175</v>
          </cell>
          <cell r="N38">
            <v>102.17188279923178</v>
          </cell>
          <cell r="O38">
            <v>102.17188279923175</v>
          </cell>
          <cell r="P38">
            <v>0</v>
          </cell>
        </row>
        <row r="39">
          <cell r="A39" t="str">
            <v>Días de caja</v>
          </cell>
          <cell r="D39">
            <v>0</v>
          </cell>
          <cell r="E39">
            <v>0</v>
          </cell>
          <cell r="F39">
            <v>0</v>
          </cell>
          <cell r="G39">
            <v>0</v>
          </cell>
          <cell r="H39">
            <v>0</v>
          </cell>
          <cell r="I39">
            <v>0</v>
          </cell>
          <cell r="J39">
            <v>0</v>
          </cell>
          <cell r="K39">
            <v>0</v>
          </cell>
          <cell r="L39">
            <v>0</v>
          </cell>
          <cell r="M39">
            <v>0</v>
          </cell>
          <cell r="N39">
            <v>0</v>
          </cell>
          <cell r="O39">
            <v>0</v>
          </cell>
          <cell r="P39">
            <v>0</v>
          </cell>
        </row>
        <row r="40">
          <cell r="A40" t="str">
            <v>Politica de depreciación</v>
          </cell>
          <cell r="F40">
            <v>5</v>
          </cell>
          <cell r="G40">
            <v>5</v>
          </cell>
          <cell r="H40">
            <v>5</v>
          </cell>
          <cell r="I40">
            <v>5</v>
          </cell>
          <cell r="J40">
            <v>5</v>
          </cell>
          <cell r="K40">
            <v>5</v>
          </cell>
          <cell r="L40">
            <v>5</v>
          </cell>
          <cell r="M40">
            <v>5</v>
          </cell>
          <cell r="N40">
            <v>5</v>
          </cell>
          <cell r="O40">
            <v>5</v>
          </cell>
          <cell r="P40">
            <v>5</v>
          </cell>
        </row>
        <row r="41">
          <cell r="A41" t="str">
            <v>Política de reparto de dividendos % utilidad año anterior</v>
          </cell>
          <cell r="F41">
            <v>0</v>
          </cell>
          <cell r="G41">
            <v>0</v>
          </cell>
          <cell r="H41">
            <v>0</v>
          </cell>
          <cell r="I41">
            <v>0</v>
          </cell>
          <cell r="J41">
            <v>0</v>
          </cell>
          <cell r="K41">
            <v>0</v>
          </cell>
          <cell r="L41">
            <v>0</v>
          </cell>
          <cell r="M41">
            <v>0</v>
          </cell>
          <cell r="N41">
            <v>1</v>
          </cell>
          <cell r="O41">
            <v>1</v>
          </cell>
          <cell r="P41">
            <v>1</v>
          </cell>
        </row>
        <row r="44">
          <cell r="A44" t="str">
            <v>ESTADO DE PERDIDAS Y GANANCIAS</v>
          </cell>
        </row>
        <row r="45">
          <cell r="A45" t="str">
            <v>INGRESOS</v>
          </cell>
        </row>
        <row r="46">
          <cell r="A46" t="str">
            <v>Facturación Nacional (Terceros y Asociadas)</v>
          </cell>
          <cell r="D46">
            <v>0</v>
          </cell>
          <cell r="E46">
            <v>0</v>
          </cell>
          <cell r="F46">
            <v>0</v>
          </cell>
          <cell r="G46">
            <v>27.243749999999999</v>
          </cell>
          <cell r="H46">
            <v>100.2440625</v>
          </cell>
          <cell r="I46">
            <v>161.2434375</v>
          </cell>
          <cell r="J46">
            <v>232.81218750000002</v>
          </cell>
          <cell r="K46">
            <v>310.99359375</v>
          </cell>
          <cell r="L46">
            <v>381.26156250000003</v>
          </cell>
          <cell r="M46">
            <v>438.45079687499998</v>
          </cell>
          <cell r="N46">
            <v>482.29587656250004</v>
          </cell>
          <cell r="O46">
            <v>530.52546421875013</v>
          </cell>
          <cell r="P46">
            <v>583.57801064062517</v>
          </cell>
        </row>
        <row r="47">
          <cell r="A47" t="str">
            <v>Facturación Exterior Terceros</v>
          </cell>
          <cell r="D47">
            <v>0</v>
          </cell>
          <cell r="E47">
            <v>0</v>
          </cell>
          <cell r="F47">
            <v>0</v>
          </cell>
          <cell r="G47">
            <v>0</v>
          </cell>
          <cell r="H47">
            <v>0</v>
          </cell>
          <cell r="I47">
            <v>0</v>
          </cell>
          <cell r="J47">
            <v>0</v>
          </cell>
          <cell r="K47">
            <v>0</v>
          </cell>
          <cell r="L47">
            <v>0</v>
          </cell>
          <cell r="M47">
            <v>0</v>
          </cell>
          <cell r="N47">
            <v>0</v>
          </cell>
          <cell r="O47">
            <v>0</v>
          </cell>
          <cell r="P47">
            <v>0</v>
          </cell>
        </row>
        <row r="48">
          <cell r="A48" t="str">
            <v>Facturación Exterior Asociadas</v>
          </cell>
          <cell r="D48">
            <v>0</v>
          </cell>
          <cell r="E48">
            <v>0</v>
          </cell>
          <cell r="F48">
            <v>0</v>
          </cell>
          <cell r="G48">
            <v>0</v>
          </cell>
          <cell r="H48">
            <v>0</v>
          </cell>
          <cell r="I48">
            <v>0</v>
          </cell>
          <cell r="J48">
            <v>0</v>
          </cell>
          <cell r="K48">
            <v>0</v>
          </cell>
          <cell r="L48">
            <v>0</v>
          </cell>
          <cell r="M48">
            <v>0</v>
          </cell>
          <cell r="N48">
            <v>0</v>
          </cell>
          <cell r="O48">
            <v>0</v>
          </cell>
          <cell r="P48">
            <v>0</v>
          </cell>
        </row>
        <row r="49">
          <cell r="A49" t="str">
            <v>Otros ingresos</v>
          </cell>
          <cell r="D49">
            <v>0</v>
          </cell>
          <cell r="E49">
            <v>0</v>
          </cell>
          <cell r="F49">
            <v>0</v>
          </cell>
          <cell r="G49">
            <v>0</v>
          </cell>
          <cell r="H49">
            <v>0</v>
          </cell>
          <cell r="I49">
            <v>0</v>
          </cell>
          <cell r="J49">
            <v>0</v>
          </cell>
          <cell r="K49">
            <v>0</v>
          </cell>
          <cell r="L49">
            <v>0</v>
          </cell>
          <cell r="M49">
            <v>0</v>
          </cell>
          <cell r="N49">
            <v>0</v>
          </cell>
          <cell r="O49">
            <v>0</v>
          </cell>
          <cell r="P49">
            <v>0</v>
          </cell>
        </row>
        <row r="50">
          <cell r="A50" t="str">
            <v>Total Ingresos</v>
          </cell>
          <cell r="D50">
            <v>0</v>
          </cell>
          <cell r="E50">
            <v>0</v>
          </cell>
          <cell r="F50">
            <v>0</v>
          </cell>
          <cell r="G50">
            <v>27.243749999999999</v>
          </cell>
          <cell r="H50">
            <v>100.2440625</v>
          </cell>
          <cell r="I50">
            <v>161.2434375</v>
          </cell>
          <cell r="J50">
            <v>232.81218750000002</v>
          </cell>
          <cell r="K50">
            <v>310.99359375</v>
          </cell>
          <cell r="L50">
            <v>381.26156250000003</v>
          </cell>
          <cell r="M50">
            <v>438.45079687499998</v>
          </cell>
          <cell r="N50">
            <v>482.29587656250004</v>
          </cell>
          <cell r="O50">
            <v>530.52546421875013</v>
          </cell>
          <cell r="P50">
            <v>583.57801064062517</v>
          </cell>
        </row>
        <row r="51">
          <cell r="A51" t="str">
            <v>%Incremento</v>
          </cell>
          <cell r="E51">
            <v>0</v>
          </cell>
          <cell r="F51">
            <v>0</v>
          </cell>
          <cell r="G51">
            <v>0</v>
          </cell>
          <cell r="H51">
            <v>2.6795251204404682</v>
          </cell>
          <cell r="I51">
            <v>0.60850860867694778</v>
          </cell>
          <cell r="J51">
            <v>0.44385527317972251</v>
          </cell>
          <cell r="K51">
            <v>0.33581320243382873</v>
          </cell>
          <cell r="L51">
            <v>0.22594667595142393</v>
          </cell>
          <cell r="M51">
            <v>0.14999999999999991</v>
          </cell>
          <cell r="N51">
            <v>0.10000000000000009</v>
          </cell>
          <cell r="O51">
            <v>0.10000000000000009</v>
          </cell>
          <cell r="P51">
            <v>0.10000000000000009</v>
          </cell>
        </row>
        <row r="53">
          <cell r="A53" t="str">
            <v>Margen de Contribucion</v>
          </cell>
          <cell r="D53">
            <v>0</v>
          </cell>
          <cell r="E53">
            <v>0</v>
          </cell>
          <cell r="F53">
            <v>0</v>
          </cell>
          <cell r="G53">
            <v>8.8927281476190458</v>
          </cell>
          <cell r="H53">
            <v>34.835900005714294</v>
          </cell>
          <cell r="I53">
            <v>54.552923628809516</v>
          </cell>
          <cell r="J53">
            <v>78.596717606190481</v>
          </cell>
          <cell r="K53">
            <v>106.09278984375</v>
          </cell>
          <cell r="L53">
            <v>130.03523906250001</v>
          </cell>
          <cell r="M53">
            <v>149.540524921875</v>
          </cell>
          <cell r="N53">
            <v>164.49457741406252</v>
          </cell>
          <cell r="O53">
            <v>180.94403515546878</v>
          </cell>
          <cell r="P53">
            <v>199.03843867101568</v>
          </cell>
        </row>
        <row r="54">
          <cell r="D54">
            <v>0</v>
          </cell>
          <cell r="E54">
            <v>0</v>
          </cell>
          <cell r="F54">
            <v>0</v>
          </cell>
          <cell r="G54">
            <v>0.32641351310370437</v>
          </cell>
          <cell r="H54">
            <v>0.34751085637330686</v>
          </cell>
          <cell r="I54">
            <v>0.3383264737754646</v>
          </cell>
          <cell r="J54">
            <v>0.33759709253275444</v>
          </cell>
          <cell r="K54">
            <v>0.34114139961685302</v>
          </cell>
          <cell r="L54">
            <v>0.3410656930896358</v>
          </cell>
          <cell r="M54">
            <v>0.34106569308963586</v>
          </cell>
          <cell r="N54">
            <v>0.3410656930896358</v>
          </cell>
          <cell r="O54">
            <v>0.3410656930896358</v>
          </cell>
          <cell r="P54">
            <v>0.3410656930896358</v>
          </cell>
        </row>
        <row r="55">
          <cell r="A55" t="str">
            <v>Gastos Fijos</v>
          </cell>
          <cell r="D55">
            <v>0</v>
          </cell>
          <cell r="E55">
            <v>0</v>
          </cell>
          <cell r="F55">
            <v>0</v>
          </cell>
          <cell r="G55">
            <v>91.300318625274713</v>
          </cell>
          <cell r="H55">
            <v>100.45429188424907</v>
          </cell>
          <cell r="I55">
            <v>102.33281853369964</v>
          </cell>
          <cell r="J55">
            <v>108.61634785824177</v>
          </cell>
          <cell r="K55">
            <v>115.20371443003664</v>
          </cell>
          <cell r="L55">
            <v>121.40931633956046</v>
          </cell>
          <cell r="M55">
            <v>127.9491912822934</v>
          </cell>
          <cell r="N55">
            <v>134.8413453215247</v>
          </cell>
          <cell r="O55">
            <v>142.10475444118626</v>
          </cell>
          <cell r="P55">
            <v>149.75941679192309</v>
          </cell>
        </row>
        <row r="57">
          <cell r="A57" t="str">
            <v>Utilidad Operacional</v>
          </cell>
          <cell r="D57">
            <v>0</v>
          </cell>
          <cell r="E57">
            <v>0</v>
          </cell>
          <cell r="F57">
            <v>0</v>
          </cell>
          <cell r="G57">
            <v>-82.407590477655674</v>
          </cell>
          <cell r="H57">
            <v>-65.61839187853478</v>
          </cell>
          <cell r="I57">
            <v>-47.779894904890121</v>
          </cell>
          <cell r="J57">
            <v>-30.019630252051286</v>
          </cell>
          <cell r="K57">
            <v>-9.110924586286643</v>
          </cell>
          <cell r="L57">
            <v>8.6259227229395492</v>
          </cell>
          <cell r="M57">
            <v>21.591333639581606</v>
          </cell>
          <cell r="N57">
            <v>29.65323209253782</v>
          </cell>
          <cell r="O57">
            <v>38.839280714282523</v>
          </cell>
          <cell r="P57">
            <v>49.279021879092596</v>
          </cell>
        </row>
        <row r="58">
          <cell r="A58" t="str">
            <v>%/Ingresos</v>
          </cell>
          <cell r="D58">
            <v>0</v>
          </cell>
          <cell r="E58">
            <v>0</v>
          </cell>
          <cell r="F58">
            <v>0</v>
          </cell>
          <cell r="G58">
            <v>-3.0248255279708438</v>
          </cell>
          <cell r="H58">
            <v>-0.65458631905041542</v>
          </cell>
          <cell r="I58">
            <v>-0.29632148536209496</v>
          </cell>
          <cell r="J58">
            <v>-0.12894355134243685</v>
          </cell>
          <cell r="K58">
            <v>-2.9296180916223914E-2</v>
          </cell>
          <cell r="L58">
            <v>2.2624684918085728E-2</v>
          </cell>
          <cell r="M58">
            <v>4.9244598923005679E-2</v>
          </cell>
          <cell r="N58">
            <v>6.148348665944918E-2</v>
          </cell>
          <cell r="O58">
            <v>7.3209079174883923E-2</v>
          </cell>
          <cell r="P58">
            <v>8.4442903914416417E-2</v>
          </cell>
        </row>
        <row r="60">
          <cell r="A60" t="str">
            <v>Intereses</v>
          </cell>
          <cell r="D60">
            <v>0</v>
          </cell>
          <cell r="E60">
            <v>0</v>
          </cell>
          <cell r="F60">
            <v>0</v>
          </cell>
          <cell r="G60">
            <v>0</v>
          </cell>
          <cell r="H60">
            <v>4.3534288565300008</v>
          </cell>
          <cell r="I60">
            <v>7.7005121265618257</v>
          </cell>
          <cell r="J60">
            <v>10.491237380355004</v>
          </cell>
          <cell r="K60">
            <v>12.608349391069879</v>
          </cell>
          <cell r="L60">
            <v>14.163931235509757</v>
          </cell>
          <cell r="M60">
            <v>15.097104595270086</v>
          </cell>
          <cell r="N60">
            <v>15.695118537324046</v>
          </cell>
          <cell r="O60">
            <v>16.227815897487314</v>
          </cell>
          <cell r="P60">
            <v>16.797792369908983</v>
          </cell>
        </row>
        <row r="61">
          <cell r="A61" t="str">
            <v>Diferencia en cambio</v>
          </cell>
          <cell r="D61">
            <v>0</v>
          </cell>
          <cell r="E61">
            <v>0</v>
          </cell>
          <cell r="F61">
            <v>0</v>
          </cell>
          <cell r="G61">
            <v>0</v>
          </cell>
          <cell r="H61">
            <v>0</v>
          </cell>
          <cell r="I61">
            <v>0</v>
          </cell>
          <cell r="J61">
            <v>0</v>
          </cell>
          <cell r="K61">
            <v>0</v>
          </cell>
          <cell r="L61">
            <v>0</v>
          </cell>
          <cell r="M61">
            <v>0</v>
          </cell>
          <cell r="N61">
            <v>0</v>
          </cell>
          <cell r="O61">
            <v>0</v>
          </cell>
          <cell r="P61">
            <v>0</v>
          </cell>
        </row>
        <row r="63">
          <cell r="A63" t="str">
            <v>Utilidad Antes de Impuestos</v>
          </cell>
          <cell r="D63">
            <v>0</v>
          </cell>
          <cell r="E63">
            <v>0</v>
          </cell>
          <cell r="F63">
            <v>0</v>
          </cell>
          <cell r="G63">
            <v>-82.407590477655674</v>
          </cell>
          <cell r="H63">
            <v>-69.971820735064782</v>
          </cell>
          <cell r="I63">
            <v>-55.480407031451946</v>
          </cell>
          <cell r="J63">
            <v>-40.510867632406288</v>
          </cell>
          <cell r="K63">
            <v>-21.719273977356522</v>
          </cell>
          <cell r="L63">
            <v>-5.5380085125702081</v>
          </cell>
          <cell r="M63">
            <v>6.4942290443115205</v>
          </cell>
          <cell r="N63">
            <v>13.958113555213775</v>
          </cell>
          <cell r="O63">
            <v>22.611464816795209</v>
          </cell>
          <cell r="P63">
            <v>32.481229509183613</v>
          </cell>
        </row>
        <row r="64">
          <cell r="A64" t="str">
            <v>Ajustes por inflación</v>
          </cell>
          <cell r="D64">
            <v>0</v>
          </cell>
          <cell r="E64">
            <v>0</v>
          </cell>
          <cell r="F64">
            <v>0</v>
          </cell>
          <cell r="G64">
            <v>0</v>
          </cell>
          <cell r="H64">
            <v>0</v>
          </cell>
          <cell r="I64">
            <v>0</v>
          </cell>
          <cell r="J64">
            <v>0</v>
          </cell>
          <cell r="K64">
            <v>0</v>
          </cell>
          <cell r="L64">
            <v>0</v>
          </cell>
          <cell r="M64">
            <v>-0.87690159374999987</v>
          </cell>
          <cell r="N64">
            <v>-0.96459175312500012</v>
          </cell>
          <cell r="O64">
            <v>-1.0610509284375003</v>
          </cell>
          <cell r="P64">
            <v>-1.1671560212812504</v>
          </cell>
        </row>
        <row r="65">
          <cell r="A65" t="str">
            <v>Impuestos</v>
          </cell>
          <cell r="D65">
            <v>0</v>
          </cell>
          <cell r="E65">
            <v>0</v>
          </cell>
          <cell r="F65">
            <v>0</v>
          </cell>
          <cell r="G65">
            <v>0</v>
          </cell>
          <cell r="H65">
            <v>0</v>
          </cell>
          <cell r="I65">
            <v>0</v>
          </cell>
          <cell r="J65">
            <v>0</v>
          </cell>
          <cell r="K65">
            <v>0</v>
          </cell>
          <cell r="L65">
            <v>0</v>
          </cell>
          <cell r="M65">
            <v>2.2113391914184559</v>
          </cell>
          <cell r="N65">
            <v>4.4768115925016323</v>
          </cell>
          <cell r="O65">
            <v>7.1017547235698126</v>
          </cell>
          <cell r="P65">
            <v>10.094515659139459</v>
          </cell>
        </row>
        <row r="66">
          <cell r="A66" t="str">
            <v>Utilidad Neta</v>
          </cell>
          <cell r="D66">
            <v>0</v>
          </cell>
          <cell r="E66">
            <v>0</v>
          </cell>
          <cell r="F66">
            <v>0</v>
          </cell>
          <cell r="G66">
            <v>-82.407590477655674</v>
          </cell>
          <cell r="H66">
            <v>-69.971820735064782</v>
          </cell>
          <cell r="I66">
            <v>-55.480407031451946</v>
          </cell>
          <cell r="J66">
            <v>-40.510867632406288</v>
          </cell>
          <cell r="K66">
            <v>-21.719273977356522</v>
          </cell>
          <cell r="L66">
            <v>-5.5380085125702081</v>
          </cell>
          <cell r="M66">
            <v>5.1597914466430641</v>
          </cell>
          <cell r="N66">
            <v>10.445893715837141</v>
          </cell>
          <cell r="O66">
            <v>16.570761021662896</v>
          </cell>
          <cell r="P66">
            <v>23.553869871325404</v>
          </cell>
        </row>
        <row r="68">
          <cell r="C68" t="str">
            <v>Check</v>
          </cell>
          <cell r="E68">
            <v>0</v>
          </cell>
          <cell r="F68">
            <v>0</v>
          </cell>
          <cell r="G68">
            <v>0</v>
          </cell>
        </row>
        <row r="69">
          <cell r="A69" t="str">
            <v>BALANCE GENERAL</v>
          </cell>
        </row>
        <row r="71">
          <cell r="A71" t="str">
            <v>Activos</v>
          </cell>
        </row>
        <row r="72">
          <cell r="A72" t="str">
            <v>Efectivo</v>
          </cell>
          <cell r="D72">
            <v>0</v>
          </cell>
          <cell r="E72">
            <v>0</v>
          </cell>
          <cell r="F72">
            <v>0</v>
          </cell>
          <cell r="G72">
            <v>0</v>
          </cell>
          <cell r="H72">
            <v>0</v>
          </cell>
          <cell r="I72">
            <v>0</v>
          </cell>
          <cell r="J72">
            <v>0</v>
          </cell>
          <cell r="K72">
            <v>0</v>
          </cell>
          <cell r="L72">
            <v>0</v>
          </cell>
          <cell r="M72">
            <v>0</v>
          </cell>
          <cell r="N72">
            <v>0</v>
          </cell>
          <cell r="O72">
            <v>0</v>
          </cell>
          <cell r="P72">
            <v>0</v>
          </cell>
        </row>
        <row r="73">
          <cell r="A73" t="str">
            <v>Inversiones Temporales</v>
          </cell>
          <cell r="D73">
            <v>0</v>
          </cell>
          <cell r="E73">
            <v>0</v>
          </cell>
          <cell r="F73">
            <v>0</v>
          </cell>
          <cell r="G73">
            <v>0</v>
          </cell>
          <cell r="H73">
            <v>0</v>
          </cell>
          <cell r="I73">
            <v>0</v>
          </cell>
          <cell r="J73">
            <v>0</v>
          </cell>
          <cell r="K73">
            <v>0</v>
          </cell>
          <cell r="L73">
            <v>0</v>
          </cell>
          <cell r="M73">
            <v>0</v>
          </cell>
          <cell r="N73">
            <v>0</v>
          </cell>
          <cell r="O73">
            <v>0</v>
          </cell>
          <cell r="P73">
            <v>0</v>
          </cell>
        </row>
        <row r="74">
          <cell r="A74" t="str">
            <v>Cartera Nacional terceros y asociadas</v>
          </cell>
          <cell r="D74">
            <v>0</v>
          </cell>
          <cell r="E74">
            <v>0</v>
          </cell>
          <cell r="F74">
            <v>0</v>
          </cell>
          <cell r="G74">
            <v>28.333500000000001</v>
          </cell>
          <cell r="H74">
            <v>33.190104967967685</v>
          </cell>
          <cell r="I74">
            <v>51.309025200245436</v>
          </cell>
          <cell r="J74">
            <v>76.0553250564069</v>
          </cell>
          <cell r="K74">
            <v>102.47808827997154</v>
          </cell>
          <cell r="L74">
            <v>125.11722666717985</v>
          </cell>
          <cell r="M74">
            <v>143.8848106672568</v>
          </cell>
          <cell r="N74">
            <v>158.27329173398252</v>
          </cell>
          <cell r="O74">
            <v>174.10062090738074</v>
          </cell>
          <cell r="P74">
            <v>191.51068299811885</v>
          </cell>
        </row>
        <row r="75">
          <cell r="A75" t="str">
            <v>Cartera Exterior Terceros</v>
          </cell>
          <cell r="D75">
            <v>0</v>
          </cell>
          <cell r="E75">
            <v>0</v>
          </cell>
          <cell r="F75">
            <v>0</v>
          </cell>
          <cell r="G75">
            <v>0</v>
          </cell>
          <cell r="H75">
            <v>0</v>
          </cell>
          <cell r="I75">
            <v>0</v>
          </cell>
          <cell r="J75">
            <v>0</v>
          </cell>
          <cell r="K75">
            <v>0</v>
          </cell>
          <cell r="L75">
            <v>0</v>
          </cell>
          <cell r="M75">
            <v>0</v>
          </cell>
          <cell r="N75">
            <v>0</v>
          </cell>
          <cell r="O75">
            <v>0</v>
          </cell>
          <cell r="P75">
            <v>0</v>
          </cell>
        </row>
        <row r="76">
          <cell r="A76" t="str">
            <v>Cartera Exterior Asociadas</v>
          </cell>
          <cell r="D76">
            <v>0</v>
          </cell>
          <cell r="E76">
            <v>0</v>
          </cell>
          <cell r="F76">
            <v>0</v>
          </cell>
          <cell r="G76">
            <v>0</v>
          </cell>
          <cell r="H76">
            <v>0</v>
          </cell>
          <cell r="I76">
            <v>0</v>
          </cell>
          <cell r="J76">
            <v>0</v>
          </cell>
          <cell r="K76">
            <v>0</v>
          </cell>
          <cell r="L76">
            <v>0</v>
          </cell>
          <cell r="M76">
            <v>0</v>
          </cell>
          <cell r="N76">
            <v>0</v>
          </cell>
          <cell r="O76">
            <v>0</v>
          </cell>
          <cell r="P76">
            <v>0</v>
          </cell>
        </row>
        <row r="77">
          <cell r="A77" t="str">
            <v>Inventarios</v>
          </cell>
          <cell r="D77">
            <v>0</v>
          </cell>
          <cell r="E77">
            <v>0</v>
          </cell>
          <cell r="F77">
            <v>0</v>
          </cell>
          <cell r="G77">
            <v>7.5159822463443575</v>
          </cell>
          <cell r="H77">
            <v>27.368602914997044</v>
          </cell>
          <cell r="I77">
            <v>42.76416220476392</v>
          </cell>
          <cell r="J77">
            <v>57.724666014254915</v>
          </cell>
          <cell r="K77">
            <v>70.751657638766531</v>
          </cell>
          <cell r="L77">
            <v>81.364406284581506</v>
          </cell>
          <cell r="M77">
            <v>89.50084691303968</v>
          </cell>
          <cell r="N77">
            <v>98.450931604343666</v>
          </cell>
          <cell r="O77">
            <v>108.29602476477804</v>
          </cell>
          <cell r="P77">
            <v>0</v>
          </cell>
        </row>
        <row r="78">
          <cell r="A78" t="str">
            <v>Cuentas por cobrar accionistas</v>
          </cell>
          <cell r="D78">
            <v>0</v>
          </cell>
          <cell r="E78">
            <v>0</v>
          </cell>
          <cell r="F78">
            <v>0</v>
          </cell>
          <cell r="G78">
            <v>0</v>
          </cell>
          <cell r="H78">
            <v>0</v>
          </cell>
          <cell r="I78">
            <v>0</v>
          </cell>
          <cell r="J78">
            <v>0</v>
          </cell>
          <cell r="K78">
            <v>0</v>
          </cell>
          <cell r="L78">
            <v>0</v>
          </cell>
          <cell r="M78">
            <v>0</v>
          </cell>
          <cell r="N78">
            <v>0</v>
          </cell>
          <cell r="O78">
            <v>0</v>
          </cell>
          <cell r="P78">
            <v>0</v>
          </cell>
        </row>
        <row r="79">
          <cell r="A79" t="str">
            <v>Otros</v>
          </cell>
          <cell r="D79">
            <v>0</v>
          </cell>
          <cell r="E79">
            <v>0</v>
          </cell>
          <cell r="F79">
            <v>0</v>
          </cell>
          <cell r="G79">
            <v>9.8088750000000005</v>
          </cell>
          <cell r="H79">
            <v>14.914125</v>
          </cell>
          <cell r="I79">
            <v>25.756875000000001</v>
          </cell>
          <cell r="J79">
            <v>24.238125000000007</v>
          </cell>
          <cell r="K79">
            <v>24.844078125000006</v>
          </cell>
          <cell r="L79">
            <v>25.465180078125005</v>
          </cell>
          <cell r="M79">
            <v>26.101809580078129</v>
          </cell>
          <cell r="N79">
            <v>26.75435481958008</v>
          </cell>
          <cell r="O79">
            <v>27.423213690069581</v>
          </cell>
          <cell r="P79">
            <v>28.108794032321317</v>
          </cell>
        </row>
        <row r="80">
          <cell r="A80" t="str">
            <v>Total Activos Corrientes</v>
          </cell>
          <cell r="D80">
            <v>0</v>
          </cell>
          <cell r="E80">
            <v>0</v>
          </cell>
          <cell r="F80">
            <v>0</v>
          </cell>
          <cell r="G80">
            <v>45.658357246344359</v>
          </cell>
          <cell r="H80">
            <v>75.472832882964724</v>
          </cell>
          <cell r="I80">
            <v>119.83006240500936</v>
          </cell>
          <cell r="J80">
            <v>158.01811607066182</v>
          </cell>
          <cell r="K80">
            <v>198.07382404373809</v>
          </cell>
          <cell r="L80">
            <v>231.94681302988636</v>
          </cell>
          <cell r="M80">
            <v>259.48746716037459</v>
          </cell>
          <cell r="N80">
            <v>283.47857815790627</v>
          </cell>
          <cell r="O80">
            <v>309.81985936222839</v>
          </cell>
          <cell r="P80">
            <v>219.61947703044018</v>
          </cell>
        </row>
        <row r="82">
          <cell r="A82" t="str">
            <v>Activo Fijo Bruto</v>
          </cell>
          <cell r="D82">
            <v>0</v>
          </cell>
          <cell r="E82">
            <v>0</v>
          </cell>
          <cell r="F82">
            <v>0</v>
          </cell>
          <cell r="G82">
            <v>5.65</v>
          </cell>
          <cell r="H82">
            <v>5.65</v>
          </cell>
          <cell r="I82">
            <v>5.65</v>
          </cell>
          <cell r="J82">
            <v>5.65</v>
          </cell>
          <cell r="K82">
            <v>5.65</v>
          </cell>
          <cell r="L82">
            <v>5.65</v>
          </cell>
          <cell r="M82">
            <v>10.034507968749999</v>
          </cell>
          <cell r="N82">
            <v>14.857466734374999</v>
          </cell>
          <cell r="O82">
            <v>20.162721376562502</v>
          </cell>
          <cell r="P82">
            <v>25.998501482968752</v>
          </cell>
        </row>
        <row r="83">
          <cell r="A83" t="str">
            <v>Depreciación</v>
          </cell>
          <cell r="D83">
            <v>0</v>
          </cell>
          <cell r="E83">
            <v>0</v>
          </cell>
          <cell r="F83">
            <v>0</v>
          </cell>
          <cell r="G83">
            <v>1.1299999999999999</v>
          </cell>
          <cell r="H83">
            <v>2.2599999999999998</v>
          </cell>
          <cell r="I83">
            <v>3.3899999999999997</v>
          </cell>
          <cell r="J83">
            <v>4.5199999999999996</v>
          </cell>
          <cell r="K83">
            <v>5.6499999999999995</v>
          </cell>
          <cell r="L83">
            <v>5.6499999999999995</v>
          </cell>
          <cell r="M83">
            <v>6.526901593749999</v>
          </cell>
          <cell r="N83">
            <v>7.4914933468749991</v>
          </cell>
          <cell r="O83">
            <v>8.5525442753124992</v>
          </cell>
          <cell r="P83">
            <v>9.71970029659375</v>
          </cell>
        </row>
        <row r="84">
          <cell r="A84" t="str">
            <v>Activo FijoNeto</v>
          </cell>
          <cell r="D84">
            <v>0</v>
          </cell>
          <cell r="E84">
            <v>0</v>
          </cell>
          <cell r="F84">
            <v>0</v>
          </cell>
          <cell r="G84">
            <v>4.5200000000000005</v>
          </cell>
          <cell r="H84">
            <v>3.3900000000000006</v>
          </cell>
          <cell r="I84">
            <v>2.2600000000000007</v>
          </cell>
          <cell r="J84">
            <v>1.1300000000000008</v>
          </cell>
          <cell r="K84">
            <v>0</v>
          </cell>
          <cell r="L84">
            <v>0</v>
          </cell>
          <cell r="M84">
            <v>3.5076063749999999</v>
          </cell>
          <cell r="N84">
            <v>7.3659733874999995</v>
          </cell>
          <cell r="O84">
            <v>11.610177101250002</v>
          </cell>
          <cell r="P84">
            <v>16.278801186375002</v>
          </cell>
        </row>
        <row r="85">
          <cell r="A85" t="str">
            <v>Ajuste por inflación activo fijo</v>
          </cell>
          <cell r="D85">
            <v>0</v>
          </cell>
          <cell r="E85">
            <v>0</v>
          </cell>
          <cell r="F85">
            <v>0</v>
          </cell>
          <cell r="G85">
            <v>0</v>
          </cell>
          <cell r="H85">
            <v>0</v>
          </cell>
          <cell r="I85">
            <v>0</v>
          </cell>
          <cell r="J85">
            <v>0</v>
          </cell>
          <cell r="K85">
            <v>0</v>
          </cell>
          <cell r="L85">
            <v>0</v>
          </cell>
          <cell r="M85">
            <v>0</v>
          </cell>
          <cell r="N85">
            <v>0</v>
          </cell>
          <cell r="O85">
            <v>0</v>
          </cell>
          <cell r="P85">
            <v>0</v>
          </cell>
        </row>
        <row r="86">
          <cell r="A86" t="str">
            <v>Ajuste por inflación a la depreciación</v>
          </cell>
          <cell r="D86">
            <v>0</v>
          </cell>
          <cell r="E86">
            <v>0</v>
          </cell>
          <cell r="F86">
            <v>0</v>
          </cell>
          <cell r="G86">
            <v>0</v>
          </cell>
          <cell r="H86">
            <v>0</v>
          </cell>
          <cell r="I86">
            <v>0</v>
          </cell>
          <cell r="J86">
            <v>0</v>
          </cell>
          <cell r="K86">
            <v>0</v>
          </cell>
          <cell r="L86">
            <v>0</v>
          </cell>
          <cell r="M86">
            <v>-0.87690159374999987</v>
          </cell>
          <cell r="N86">
            <v>-1.8414933468750001</v>
          </cell>
          <cell r="O86">
            <v>-2.9025442753125006</v>
          </cell>
          <cell r="P86">
            <v>-4.0697002965937514</v>
          </cell>
        </row>
        <row r="87">
          <cell r="A87" t="str">
            <v>Valorizaciones</v>
          </cell>
          <cell r="D87">
            <v>0</v>
          </cell>
          <cell r="E87">
            <v>0</v>
          </cell>
          <cell r="F87">
            <v>0</v>
          </cell>
          <cell r="G87">
            <v>0</v>
          </cell>
          <cell r="H87">
            <v>0</v>
          </cell>
          <cell r="I87">
            <v>0</v>
          </cell>
          <cell r="J87">
            <v>0</v>
          </cell>
          <cell r="K87">
            <v>0</v>
          </cell>
          <cell r="L87">
            <v>0</v>
          </cell>
          <cell r="M87">
            <v>0</v>
          </cell>
          <cell r="N87">
            <v>0</v>
          </cell>
          <cell r="O87">
            <v>0</v>
          </cell>
          <cell r="P87">
            <v>0</v>
          </cell>
        </row>
        <row r="88">
          <cell r="A88" t="str">
            <v>TOTAL ACTIVOS</v>
          </cell>
          <cell r="D88">
            <v>0</v>
          </cell>
          <cell r="E88">
            <v>0</v>
          </cell>
          <cell r="F88">
            <v>0</v>
          </cell>
          <cell r="G88">
            <v>50.178357246344362</v>
          </cell>
          <cell r="H88">
            <v>78.862832882964724</v>
          </cell>
          <cell r="I88">
            <v>122.09006240500936</v>
          </cell>
          <cell r="J88">
            <v>159.14811607066181</v>
          </cell>
          <cell r="K88">
            <v>198.07382404373809</v>
          </cell>
          <cell r="L88">
            <v>231.94681302988636</v>
          </cell>
          <cell r="M88">
            <v>263.87197512912462</v>
          </cell>
          <cell r="N88">
            <v>292.68604489228125</v>
          </cell>
          <cell r="O88">
            <v>324.33258073879085</v>
          </cell>
          <cell r="P88">
            <v>239.96797851340892</v>
          </cell>
        </row>
        <row r="90">
          <cell r="A90" t="str">
            <v>Obligaciones Ordinarias</v>
          </cell>
          <cell r="D90">
            <v>0</v>
          </cell>
          <cell r="E90">
            <v>0</v>
          </cell>
          <cell r="F90">
            <v>0</v>
          </cell>
          <cell r="G90">
            <v>133.95165712400001</v>
          </cell>
          <cell r="H90">
            <v>236.93883466344079</v>
          </cell>
          <cell r="I90">
            <v>322.80730401092319</v>
          </cell>
          <cell r="J90">
            <v>387.94921203291932</v>
          </cell>
          <cell r="K90">
            <v>435.81326878491558</v>
          </cell>
          <cell r="L90">
            <v>464.52629523907956</v>
          </cell>
          <cell r="M90">
            <v>482.92672422535526</v>
          </cell>
          <cell r="N90">
            <v>499.31741223037892</v>
          </cell>
          <cell r="O90">
            <v>516.85514984335327</v>
          </cell>
          <cell r="P90">
            <v>479.33248617221614</v>
          </cell>
        </row>
        <row r="91">
          <cell r="A91" t="str">
            <v>Proveedores</v>
          </cell>
          <cell r="D91">
            <v>0</v>
          </cell>
          <cell r="E91">
            <v>0</v>
          </cell>
          <cell r="F91">
            <v>0</v>
          </cell>
          <cell r="G91">
            <v>2.6787122720000007</v>
          </cell>
          <cell r="H91">
            <v>14.779045574098404</v>
          </cell>
          <cell r="I91">
            <v>23.092647590572518</v>
          </cell>
          <cell r="J91">
            <v>31.171319647697651</v>
          </cell>
          <cell r="K91">
            <v>38.205895124933932</v>
          </cell>
          <cell r="L91">
            <v>43.936779393674009</v>
          </cell>
          <cell r="M91">
            <v>48.33045733304143</v>
          </cell>
          <cell r="N91">
            <v>53.163503066345584</v>
          </cell>
          <cell r="O91">
            <v>58.479853372980138</v>
          </cell>
          <cell r="P91">
            <v>0</v>
          </cell>
        </row>
        <row r="92">
          <cell r="A92" t="str">
            <v>Impuesto de renta</v>
          </cell>
          <cell r="D92">
            <v>0</v>
          </cell>
          <cell r="E92">
            <v>0</v>
          </cell>
          <cell r="F92">
            <v>0</v>
          </cell>
          <cell r="G92">
            <v>0</v>
          </cell>
          <cell r="H92">
            <v>-20.991546220519435</v>
          </cell>
          <cell r="I92">
            <v>-16.644122109435585</v>
          </cell>
          <cell r="J92">
            <v>-12.153260289721882</v>
          </cell>
          <cell r="K92">
            <v>-6.515782193206956</v>
          </cell>
          <cell r="L92">
            <v>-1.6614025537710622</v>
          </cell>
          <cell r="M92">
            <v>2.2113391914184559</v>
          </cell>
          <cell r="N92">
            <v>4.4768115925016332</v>
          </cell>
          <cell r="O92">
            <v>7.1017547235698117</v>
          </cell>
          <cell r="P92">
            <v>10.094515659139457</v>
          </cell>
        </row>
        <row r="93">
          <cell r="A93" t="str">
            <v>Iva</v>
          </cell>
          <cell r="D93">
            <v>0</v>
          </cell>
          <cell r="E93">
            <v>0</v>
          </cell>
          <cell r="F93">
            <v>0</v>
          </cell>
          <cell r="G93">
            <v>-4.0444216720000004</v>
          </cell>
          <cell r="H93">
            <v>3.1892325009754474E-2</v>
          </cell>
          <cell r="I93">
            <v>0.21003340346596489</v>
          </cell>
          <cell r="J93">
            <v>6.751280268971116E-2</v>
          </cell>
          <cell r="K93">
            <v>0.1763844273749875</v>
          </cell>
          <cell r="L93">
            <v>0.28909156375359735</v>
          </cell>
          <cell r="M93">
            <v>0.38761354551613758</v>
          </cell>
          <cell r="N93">
            <v>0.42637490006775125</v>
          </cell>
          <cell r="O93">
            <v>0.46901239007452755</v>
          </cell>
          <cell r="P93">
            <v>2.1310574235777944</v>
          </cell>
        </row>
        <row r="94">
          <cell r="A94" t="str">
            <v>Otros</v>
          </cell>
          <cell r="D94">
            <v>0</v>
          </cell>
          <cell r="E94">
            <v>0</v>
          </cell>
          <cell r="F94">
            <v>0</v>
          </cell>
          <cell r="G94">
            <v>0</v>
          </cell>
          <cell r="H94">
            <v>0</v>
          </cell>
          <cell r="I94">
            <v>0</v>
          </cell>
          <cell r="J94">
            <v>0</v>
          </cell>
          <cell r="K94">
            <v>0</v>
          </cell>
          <cell r="L94">
            <v>0</v>
          </cell>
          <cell r="M94">
            <v>0</v>
          </cell>
          <cell r="N94">
            <v>0</v>
          </cell>
          <cell r="O94">
            <v>0</v>
          </cell>
          <cell r="P94">
            <v>0</v>
          </cell>
        </row>
        <row r="96">
          <cell r="A96" t="str">
            <v>Total Pasivos Corrientes</v>
          </cell>
          <cell r="D96">
            <v>0</v>
          </cell>
          <cell r="E96">
            <v>0</v>
          </cell>
          <cell r="F96">
            <v>0</v>
          </cell>
          <cell r="G96">
            <v>132.58594772400002</v>
          </cell>
          <cell r="H96">
            <v>230.7582263420295</v>
          </cell>
          <cell r="I96">
            <v>329.46586289552607</v>
          </cell>
          <cell r="J96">
            <v>407.03478419358481</v>
          </cell>
          <cell r="K96">
            <v>467.67976614401755</v>
          </cell>
          <cell r="L96">
            <v>507.09076364273608</v>
          </cell>
          <cell r="M96">
            <v>533.85613429533134</v>
          </cell>
          <cell r="N96">
            <v>557.38410178929405</v>
          </cell>
          <cell r="O96">
            <v>582.90577032997783</v>
          </cell>
          <cell r="P96">
            <v>491.55805925493337</v>
          </cell>
        </row>
        <row r="98">
          <cell r="A98" t="str">
            <v>Obligaciones Largo Plazo</v>
          </cell>
          <cell r="D98">
            <v>0</v>
          </cell>
          <cell r="E98">
            <v>0</v>
          </cell>
          <cell r="F98">
            <v>0</v>
          </cell>
          <cell r="G98">
            <v>0</v>
          </cell>
          <cell r="H98">
            <v>0</v>
          </cell>
          <cell r="I98">
            <v>0</v>
          </cell>
          <cell r="J98">
            <v>0</v>
          </cell>
          <cell r="K98">
            <v>0</v>
          </cell>
          <cell r="L98">
            <v>0</v>
          </cell>
          <cell r="M98">
            <v>0</v>
          </cell>
          <cell r="N98">
            <v>0</v>
          </cell>
          <cell r="O98">
            <v>0</v>
          </cell>
          <cell r="P98">
            <v>0</v>
          </cell>
        </row>
        <row r="99">
          <cell r="A99" t="str">
            <v>Otros Pasivos</v>
          </cell>
          <cell r="D99">
            <v>0</v>
          </cell>
          <cell r="E99">
            <v>0</v>
          </cell>
          <cell r="F99">
            <v>0</v>
          </cell>
          <cell r="G99">
            <v>0</v>
          </cell>
          <cell r="H99">
            <v>0</v>
          </cell>
          <cell r="I99">
            <v>0</v>
          </cell>
          <cell r="J99">
            <v>0</v>
          </cell>
          <cell r="K99">
            <v>0</v>
          </cell>
          <cell r="L99">
            <v>0</v>
          </cell>
          <cell r="M99">
            <v>0</v>
          </cell>
          <cell r="N99">
            <v>0</v>
          </cell>
          <cell r="O99">
            <v>0</v>
          </cell>
          <cell r="P99">
            <v>0</v>
          </cell>
        </row>
        <row r="100">
          <cell r="A100" t="str">
            <v>Total Pasivo no corriente</v>
          </cell>
          <cell r="D100">
            <v>0</v>
          </cell>
          <cell r="E100">
            <v>0</v>
          </cell>
          <cell r="F100">
            <v>0</v>
          </cell>
          <cell r="G100">
            <v>0</v>
          </cell>
          <cell r="H100">
            <v>0</v>
          </cell>
          <cell r="I100">
            <v>0</v>
          </cell>
          <cell r="J100">
            <v>0</v>
          </cell>
          <cell r="K100">
            <v>0</v>
          </cell>
          <cell r="L100">
            <v>0</v>
          </cell>
          <cell r="M100">
            <v>0</v>
          </cell>
          <cell r="N100">
            <v>0</v>
          </cell>
          <cell r="O100">
            <v>0</v>
          </cell>
          <cell r="P100">
            <v>0</v>
          </cell>
        </row>
        <row r="102">
          <cell r="A102" t="str">
            <v>TOTAL PASIVOS</v>
          </cell>
          <cell r="D102">
            <v>0</v>
          </cell>
          <cell r="E102">
            <v>0</v>
          </cell>
          <cell r="F102">
            <v>0</v>
          </cell>
          <cell r="G102">
            <v>132.58594772400002</v>
          </cell>
          <cell r="H102">
            <v>230.7582263420295</v>
          </cell>
          <cell r="I102">
            <v>329.46586289552607</v>
          </cell>
          <cell r="J102">
            <v>407.03478419358481</v>
          </cell>
          <cell r="K102">
            <v>467.67976614401755</v>
          </cell>
          <cell r="L102">
            <v>507.09076364273608</v>
          </cell>
          <cell r="M102">
            <v>533.85613429533134</v>
          </cell>
          <cell r="N102">
            <v>557.38410178929405</v>
          </cell>
          <cell r="O102">
            <v>582.90577032997783</v>
          </cell>
          <cell r="P102">
            <v>491.55805925493337</v>
          </cell>
        </row>
        <row r="104">
          <cell r="A104" t="str">
            <v>PATRIMONIO</v>
          </cell>
        </row>
        <row r="105">
          <cell r="A105" t="str">
            <v>Capital</v>
          </cell>
          <cell r="D105">
            <v>0</v>
          </cell>
          <cell r="E105">
            <v>0</v>
          </cell>
          <cell r="F105">
            <v>0</v>
          </cell>
          <cell r="G105">
            <v>0</v>
          </cell>
          <cell r="H105">
            <v>0</v>
          </cell>
          <cell r="I105">
            <v>0</v>
          </cell>
          <cell r="J105">
            <v>0</v>
          </cell>
          <cell r="K105">
            <v>0</v>
          </cell>
          <cell r="L105">
            <v>0</v>
          </cell>
          <cell r="M105">
            <v>0</v>
          </cell>
          <cell r="N105">
            <v>0</v>
          </cell>
          <cell r="O105">
            <v>0</v>
          </cell>
          <cell r="P105">
            <v>0</v>
          </cell>
        </row>
        <row r="106">
          <cell r="A106" t="str">
            <v>Util. (Perd) anteriores</v>
          </cell>
          <cell r="D106">
            <v>0</v>
          </cell>
          <cell r="E106">
            <v>0</v>
          </cell>
          <cell r="F106">
            <v>0</v>
          </cell>
          <cell r="G106">
            <v>0</v>
          </cell>
          <cell r="H106">
            <v>-82.407590477655646</v>
          </cell>
          <cell r="I106">
            <v>-152.37941121272041</v>
          </cell>
          <cell r="J106">
            <v>-207.85981824417235</v>
          </cell>
          <cell r="K106">
            <v>-248.37068587657865</v>
          </cell>
          <cell r="L106">
            <v>-270.08995985393517</v>
          </cell>
          <cell r="M106">
            <v>-275.6279683665054</v>
          </cell>
          <cell r="N106">
            <v>-275.6279683665054</v>
          </cell>
          <cell r="O106">
            <v>-275.6279683665054</v>
          </cell>
          <cell r="P106">
            <v>-275.6279683665054</v>
          </cell>
        </row>
        <row r="107">
          <cell r="A107" t="str">
            <v>Utilidad del Ejercicio</v>
          </cell>
          <cell r="D107">
            <v>0</v>
          </cell>
          <cell r="E107">
            <v>0</v>
          </cell>
          <cell r="F107">
            <v>0</v>
          </cell>
          <cell r="G107">
            <v>-82.407590477655646</v>
          </cell>
          <cell r="H107">
            <v>-69.971820735064782</v>
          </cell>
          <cell r="I107">
            <v>-55.480407031451946</v>
          </cell>
          <cell r="J107">
            <v>-40.510867632406288</v>
          </cell>
          <cell r="K107">
            <v>-21.719273977356522</v>
          </cell>
          <cell r="L107">
            <v>-5.5380085125702081</v>
          </cell>
          <cell r="M107">
            <v>5.1597914466430641</v>
          </cell>
          <cell r="N107">
            <v>10.445893715837141</v>
          </cell>
          <cell r="O107">
            <v>16.570761021662896</v>
          </cell>
          <cell r="P107">
            <v>23.553869871325404</v>
          </cell>
        </row>
        <row r="108">
          <cell r="A108" t="str">
            <v>Revalorizacion de patrimomio</v>
          </cell>
          <cell r="E108">
            <v>0</v>
          </cell>
          <cell r="F108">
            <v>0</v>
          </cell>
          <cell r="G108">
            <v>0</v>
          </cell>
          <cell r="H108">
            <v>0</v>
          </cell>
          <cell r="I108">
            <v>0</v>
          </cell>
          <cell r="J108">
            <v>0</v>
          </cell>
          <cell r="K108">
            <v>0</v>
          </cell>
          <cell r="L108">
            <v>0</v>
          </cell>
          <cell r="M108">
            <v>0</v>
          </cell>
          <cell r="N108">
            <v>0</v>
          </cell>
          <cell r="O108">
            <v>0</v>
          </cell>
          <cell r="P108">
            <v>0</v>
          </cell>
        </row>
        <row r="109">
          <cell r="A109" t="str">
            <v>Valorizaciones</v>
          </cell>
          <cell r="E109">
            <v>0</v>
          </cell>
          <cell r="F109">
            <v>0</v>
          </cell>
          <cell r="G109">
            <v>0</v>
          </cell>
          <cell r="H109">
            <v>0</v>
          </cell>
          <cell r="I109">
            <v>0</v>
          </cell>
          <cell r="J109">
            <v>0</v>
          </cell>
          <cell r="K109">
            <v>0</v>
          </cell>
          <cell r="L109">
            <v>0</v>
          </cell>
          <cell r="M109">
            <v>0</v>
          </cell>
          <cell r="N109">
            <v>0</v>
          </cell>
          <cell r="O109">
            <v>0</v>
          </cell>
          <cell r="P109">
            <v>0</v>
          </cell>
        </row>
        <row r="110">
          <cell r="A110" t="str">
            <v>TOTAL PATRIMONIO</v>
          </cell>
          <cell r="D110">
            <v>0</v>
          </cell>
          <cell r="E110">
            <v>0</v>
          </cell>
          <cell r="F110">
            <v>0</v>
          </cell>
          <cell r="G110">
            <v>-82.407590477655646</v>
          </cell>
          <cell r="H110">
            <v>-152.37941121272041</v>
          </cell>
          <cell r="I110">
            <v>-207.85981824417235</v>
          </cell>
          <cell r="J110">
            <v>-248.37068587657865</v>
          </cell>
          <cell r="K110">
            <v>-270.08995985393517</v>
          </cell>
          <cell r="L110">
            <v>-275.6279683665054</v>
          </cell>
          <cell r="M110">
            <v>-270.46817691986234</v>
          </cell>
          <cell r="N110">
            <v>-265.18207465066826</v>
          </cell>
          <cell r="O110">
            <v>-259.05720734484248</v>
          </cell>
          <cell r="P110">
            <v>-252.07409849518001</v>
          </cell>
        </row>
        <row r="112">
          <cell r="A112" t="str">
            <v>TOTAL PASIVOS + PATRIMONIO</v>
          </cell>
          <cell r="D112">
            <v>0</v>
          </cell>
          <cell r="E112">
            <v>0</v>
          </cell>
          <cell r="F112">
            <v>0</v>
          </cell>
          <cell r="G112">
            <v>50.178357246344376</v>
          </cell>
          <cell r="H112">
            <v>78.378815129309089</v>
          </cell>
          <cell r="I112">
            <v>121.60604465135373</v>
          </cell>
          <cell r="J112">
            <v>158.66409831700616</v>
          </cell>
          <cell r="K112">
            <v>197.58980629008238</v>
          </cell>
          <cell r="L112">
            <v>231.46279527623068</v>
          </cell>
          <cell r="M112">
            <v>263.387957375469</v>
          </cell>
          <cell r="N112">
            <v>292.20202713862579</v>
          </cell>
          <cell r="O112">
            <v>323.84856298513535</v>
          </cell>
          <cell r="P112">
            <v>239.48396075975336</v>
          </cell>
        </row>
        <row r="113">
          <cell r="A113" t="str">
            <v>Cuadre</v>
          </cell>
          <cell r="D113" t="str">
            <v>O.K.</v>
          </cell>
          <cell r="E113" t="str">
            <v>O.K.</v>
          </cell>
          <cell r="F113" t="str">
            <v>O.K.</v>
          </cell>
          <cell r="G113" t="str">
            <v>O.K.</v>
          </cell>
          <cell r="H113">
            <v>0.48401775365563537</v>
          </cell>
          <cell r="I113">
            <v>0.48401775365563537</v>
          </cell>
          <cell r="J113">
            <v>0.48401775365564959</v>
          </cell>
          <cell r="K113">
            <v>0.48401775365570643</v>
          </cell>
          <cell r="L113">
            <v>0.48401775365567801</v>
          </cell>
          <cell r="M113">
            <v>0.48401775365562116</v>
          </cell>
          <cell r="N113">
            <v>0.48401775365545063</v>
          </cell>
          <cell r="O113">
            <v>0.48401775365550748</v>
          </cell>
          <cell r="P113">
            <v>0.48401775365556432</v>
          </cell>
        </row>
        <row r="115">
          <cell r="A115" t="str">
            <v>AMORTIZACIONES OBLIGACIONES LARGO PLAZO EXISTENTES</v>
          </cell>
        </row>
        <row r="117">
          <cell r="A117" t="str">
            <v>OBLIGACIONES EN DOLARES</v>
          </cell>
        </row>
        <row r="118">
          <cell r="A118" t="str">
            <v>Saldo Inicial US$</v>
          </cell>
          <cell r="F118">
            <v>0</v>
          </cell>
          <cell r="G118">
            <v>0</v>
          </cell>
          <cell r="H118">
            <v>0</v>
          </cell>
          <cell r="I118">
            <v>0</v>
          </cell>
          <cell r="J118">
            <v>0</v>
          </cell>
          <cell r="K118">
            <v>0</v>
          </cell>
          <cell r="L118">
            <v>0</v>
          </cell>
          <cell r="M118">
            <v>0</v>
          </cell>
          <cell r="N118">
            <v>0</v>
          </cell>
          <cell r="O118">
            <v>0</v>
          </cell>
          <cell r="P118">
            <v>0</v>
          </cell>
        </row>
        <row r="119">
          <cell r="A119" t="str">
            <v>Amortizaciones US$</v>
          </cell>
          <cell r="F119">
            <v>0</v>
          </cell>
          <cell r="G119">
            <v>0</v>
          </cell>
          <cell r="H119">
            <v>0</v>
          </cell>
          <cell r="I119">
            <v>0</v>
          </cell>
          <cell r="J119">
            <v>0</v>
          </cell>
          <cell r="K119">
            <v>0</v>
          </cell>
          <cell r="L119">
            <v>0</v>
          </cell>
          <cell r="M119">
            <v>0</v>
          </cell>
          <cell r="N119">
            <v>0</v>
          </cell>
          <cell r="O119">
            <v>0</v>
          </cell>
          <cell r="P119">
            <v>0</v>
          </cell>
        </row>
        <row r="120">
          <cell r="A120" t="str">
            <v>Saldo Final US$</v>
          </cell>
          <cell r="E120">
            <v>0</v>
          </cell>
          <cell r="F120">
            <v>0</v>
          </cell>
          <cell r="G120">
            <v>0</v>
          </cell>
          <cell r="H120">
            <v>0</v>
          </cell>
          <cell r="I120">
            <v>0</v>
          </cell>
          <cell r="J120">
            <v>0</v>
          </cell>
          <cell r="K120">
            <v>0</v>
          </cell>
          <cell r="L120">
            <v>0</v>
          </cell>
          <cell r="M120">
            <v>0</v>
          </cell>
          <cell r="N120">
            <v>0</v>
          </cell>
          <cell r="O120">
            <v>0</v>
          </cell>
          <cell r="P120">
            <v>0</v>
          </cell>
        </row>
        <row r="121">
          <cell r="A121" t="str">
            <v>Saldo Final $MM</v>
          </cell>
          <cell r="E121">
            <v>0</v>
          </cell>
          <cell r="G121">
            <v>0</v>
          </cell>
          <cell r="H121">
            <v>0</v>
          </cell>
          <cell r="I121">
            <v>0</v>
          </cell>
          <cell r="J121">
            <v>0</v>
          </cell>
          <cell r="K121">
            <v>0</v>
          </cell>
          <cell r="L121">
            <v>0</v>
          </cell>
          <cell r="M121">
            <v>0</v>
          </cell>
          <cell r="N121">
            <v>0</v>
          </cell>
          <cell r="O121">
            <v>0</v>
          </cell>
          <cell r="P121">
            <v>0</v>
          </cell>
        </row>
        <row r="123">
          <cell r="A123" t="str">
            <v>Intereses</v>
          </cell>
          <cell r="H123">
            <v>0</v>
          </cell>
          <cell r="I123">
            <v>0</v>
          </cell>
          <cell r="J123">
            <v>0</v>
          </cell>
          <cell r="K123">
            <v>0</v>
          </cell>
          <cell r="L123">
            <v>0</v>
          </cell>
          <cell r="M123">
            <v>0</v>
          </cell>
          <cell r="N123">
            <v>0</v>
          </cell>
          <cell r="O123">
            <v>0</v>
          </cell>
          <cell r="P123">
            <v>0</v>
          </cell>
        </row>
        <row r="124">
          <cell r="A124" t="str">
            <v>Diferencia en Cambio</v>
          </cell>
          <cell r="H124">
            <v>0</v>
          </cell>
          <cell r="I124">
            <v>0</v>
          </cell>
          <cell r="J124">
            <v>0</v>
          </cell>
          <cell r="K124">
            <v>0</v>
          </cell>
          <cell r="L124">
            <v>0</v>
          </cell>
          <cell r="M124">
            <v>0</v>
          </cell>
          <cell r="N124">
            <v>0</v>
          </cell>
          <cell r="O124">
            <v>0</v>
          </cell>
          <cell r="P124">
            <v>0</v>
          </cell>
        </row>
        <row r="127">
          <cell r="A127" t="str">
            <v>OBLIGACIONES EN MONEDA LOCAL  CORFINSURA</v>
          </cell>
        </row>
        <row r="128">
          <cell r="A128" t="str">
            <v>Saldo Inicial</v>
          </cell>
          <cell r="H128">
            <v>0</v>
          </cell>
          <cell r="I128">
            <v>0</v>
          </cell>
          <cell r="J128">
            <v>0</v>
          </cell>
          <cell r="K128">
            <v>0</v>
          </cell>
          <cell r="L128">
            <v>0</v>
          </cell>
          <cell r="M128">
            <v>0</v>
          </cell>
          <cell r="N128">
            <v>0</v>
          </cell>
          <cell r="O128">
            <v>0</v>
          </cell>
          <cell r="P128">
            <v>0</v>
          </cell>
        </row>
        <row r="129">
          <cell r="A129" t="str">
            <v>Amortizaciones</v>
          </cell>
          <cell r="H129">
            <v>0</v>
          </cell>
          <cell r="I129">
            <v>0</v>
          </cell>
          <cell r="J129">
            <v>0</v>
          </cell>
          <cell r="K129">
            <v>0</v>
          </cell>
          <cell r="L129">
            <v>0</v>
          </cell>
          <cell r="M129">
            <v>0</v>
          </cell>
          <cell r="N129">
            <v>0</v>
          </cell>
          <cell r="O129">
            <v>0</v>
          </cell>
          <cell r="P129">
            <v>0</v>
          </cell>
        </row>
        <row r="130">
          <cell r="A130" t="str">
            <v>Saldo Final</v>
          </cell>
          <cell r="G130">
            <v>0</v>
          </cell>
          <cell r="H130">
            <v>0</v>
          </cell>
          <cell r="I130">
            <v>0</v>
          </cell>
          <cell r="J130">
            <v>0</v>
          </cell>
          <cell r="K130">
            <v>0</v>
          </cell>
          <cell r="L130">
            <v>0</v>
          </cell>
          <cell r="M130">
            <v>0</v>
          </cell>
          <cell r="N130">
            <v>0</v>
          </cell>
          <cell r="O130">
            <v>0</v>
          </cell>
          <cell r="P130">
            <v>0</v>
          </cell>
        </row>
        <row r="132">
          <cell r="A132" t="str">
            <v>Intereses</v>
          </cell>
          <cell r="H132">
            <v>0</v>
          </cell>
          <cell r="I132">
            <v>0</v>
          </cell>
          <cell r="J132">
            <v>0</v>
          </cell>
          <cell r="K132">
            <v>0</v>
          </cell>
          <cell r="L132">
            <v>0</v>
          </cell>
          <cell r="M132">
            <v>0</v>
          </cell>
          <cell r="N132">
            <v>0</v>
          </cell>
          <cell r="O132">
            <v>0</v>
          </cell>
          <cell r="P132">
            <v>0</v>
          </cell>
        </row>
        <row r="134">
          <cell r="A134" t="str">
            <v>OBLIGACIONES EN MONEDA LOCAL BANCOLOMBIA</v>
          </cell>
        </row>
        <row r="135">
          <cell r="A135" t="str">
            <v>Saldo Inicial</v>
          </cell>
          <cell r="H135">
            <v>0</v>
          </cell>
          <cell r="I135">
            <v>0</v>
          </cell>
          <cell r="J135">
            <v>0</v>
          </cell>
          <cell r="K135">
            <v>0</v>
          </cell>
          <cell r="L135">
            <v>0</v>
          </cell>
          <cell r="M135">
            <v>0</v>
          </cell>
          <cell r="N135">
            <v>0</v>
          </cell>
          <cell r="O135">
            <v>0</v>
          </cell>
          <cell r="P135">
            <v>0</v>
          </cell>
        </row>
        <row r="136">
          <cell r="A136" t="str">
            <v>Amortizaciones</v>
          </cell>
          <cell r="H136">
            <v>0</v>
          </cell>
          <cell r="I136">
            <v>0</v>
          </cell>
          <cell r="J136">
            <v>0</v>
          </cell>
          <cell r="K136">
            <v>0</v>
          </cell>
          <cell r="L136">
            <v>0</v>
          </cell>
          <cell r="M136">
            <v>0</v>
          </cell>
          <cell r="N136">
            <v>0</v>
          </cell>
          <cell r="O136">
            <v>0</v>
          </cell>
          <cell r="P136">
            <v>0</v>
          </cell>
        </row>
        <row r="137">
          <cell r="A137" t="str">
            <v>Saldo Final</v>
          </cell>
          <cell r="G137">
            <v>0</v>
          </cell>
          <cell r="H137">
            <v>0</v>
          </cell>
          <cell r="I137">
            <v>0</v>
          </cell>
          <cell r="J137">
            <v>0</v>
          </cell>
          <cell r="K137">
            <v>0</v>
          </cell>
          <cell r="L137">
            <v>0</v>
          </cell>
          <cell r="M137">
            <v>0</v>
          </cell>
          <cell r="N137">
            <v>0</v>
          </cell>
          <cell r="O137">
            <v>0</v>
          </cell>
          <cell r="P137">
            <v>0</v>
          </cell>
        </row>
        <row r="139">
          <cell r="A139" t="str">
            <v>Intereses</v>
          </cell>
          <cell r="H139">
            <v>0</v>
          </cell>
          <cell r="I139">
            <v>0</v>
          </cell>
          <cell r="J139">
            <v>0</v>
          </cell>
          <cell r="K139">
            <v>0</v>
          </cell>
          <cell r="L139">
            <v>0</v>
          </cell>
          <cell r="M139">
            <v>0</v>
          </cell>
          <cell r="N139">
            <v>0</v>
          </cell>
          <cell r="O139">
            <v>0</v>
          </cell>
          <cell r="P139">
            <v>0</v>
          </cell>
        </row>
        <row r="142">
          <cell r="A142" t="str">
            <v>TOTAL OBLIGACIONES LARGO PLAZO</v>
          </cell>
        </row>
        <row r="144">
          <cell r="A144" t="str">
            <v>Saldo Inicial</v>
          </cell>
          <cell r="H144">
            <v>0</v>
          </cell>
          <cell r="I144">
            <v>0</v>
          </cell>
          <cell r="J144">
            <v>0</v>
          </cell>
          <cell r="K144">
            <v>0</v>
          </cell>
          <cell r="L144">
            <v>0</v>
          </cell>
          <cell r="M144">
            <v>0</v>
          </cell>
          <cell r="N144">
            <v>0</v>
          </cell>
          <cell r="O144">
            <v>0</v>
          </cell>
          <cell r="P144">
            <v>0</v>
          </cell>
        </row>
        <row r="145">
          <cell r="A145" t="str">
            <v>Amortizaciones</v>
          </cell>
          <cell r="H145">
            <v>0</v>
          </cell>
          <cell r="I145">
            <v>0</v>
          </cell>
          <cell r="J145">
            <v>0</v>
          </cell>
          <cell r="K145">
            <v>0</v>
          </cell>
          <cell r="L145">
            <v>0</v>
          </cell>
          <cell r="M145">
            <v>0</v>
          </cell>
          <cell r="N145">
            <v>0</v>
          </cell>
          <cell r="O145">
            <v>0</v>
          </cell>
          <cell r="P145">
            <v>0</v>
          </cell>
        </row>
        <row r="146">
          <cell r="A146" t="str">
            <v>Saldo Final</v>
          </cell>
          <cell r="E146">
            <v>0</v>
          </cell>
          <cell r="F146">
            <v>0</v>
          </cell>
          <cell r="G146">
            <v>0</v>
          </cell>
          <cell r="H146">
            <v>0</v>
          </cell>
          <cell r="I146">
            <v>0</v>
          </cell>
          <cell r="J146">
            <v>0</v>
          </cell>
          <cell r="K146">
            <v>0</v>
          </cell>
          <cell r="L146">
            <v>0</v>
          </cell>
          <cell r="M146">
            <v>0</v>
          </cell>
          <cell r="N146">
            <v>0</v>
          </cell>
          <cell r="O146">
            <v>0</v>
          </cell>
          <cell r="P146">
            <v>0</v>
          </cell>
        </row>
        <row r="148">
          <cell r="A148" t="str">
            <v>Intereses</v>
          </cell>
          <cell r="H148">
            <v>0</v>
          </cell>
          <cell r="I148">
            <v>0</v>
          </cell>
          <cell r="J148">
            <v>0</v>
          </cell>
          <cell r="K148">
            <v>0</v>
          </cell>
          <cell r="L148">
            <v>0</v>
          </cell>
          <cell r="M148">
            <v>0</v>
          </cell>
          <cell r="N148">
            <v>0</v>
          </cell>
          <cell r="O148">
            <v>0</v>
          </cell>
          <cell r="P148">
            <v>0</v>
          </cell>
        </row>
        <row r="149">
          <cell r="A149" t="str">
            <v>Diferencia en Cambio</v>
          </cell>
          <cell r="H149">
            <v>0</v>
          </cell>
          <cell r="I149">
            <v>0</v>
          </cell>
          <cell r="J149">
            <v>0</v>
          </cell>
          <cell r="K149">
            <v>0</v>
          </cell>
          <cell r="L149">
            <v>0</v>
          </cell>
          <cell r="M149">
            <v>0</v>
          </cell>
          <cell r="N149">
            <v>0</v>
          </cell>
          <cell r="O149">
            <v>0</v>
          </cell>
          <cell r="P149">
            <v>0</v>
          </cell>
        </row>
        <row r="152">
          <cell r="A152" t="str">
            <v>FLUJO DE CAJA</v>
          </cell>
        </row>
        <row r="154">
          <cell r="A154" t="str">
            <v>SALDO INICIAL DE EFECTIVO</v>
          </cell>
          <cell r="H154">
            <v>0</v>
          </cell>
          <cell r="I154">
            <v>0</v>
          </cell>
          <cell r="J154">
            <v>0</v>
          </cell>
          <cell r="K154">
            <v>0</v>
          </cell>
          <cell r="L154">
            <v>0</v>
          </cell>
          <cell r="M154">
            <v>0</v>
          </cell>
          <cell r="N154">
            <v>0</v>
          </cell>
          <cell r="O154">
            <v>0</v>
          </cell>
          <cell r="P154">
            <v>0</v>
          </cell>
        </row>
        <row r="156">
          <cell r="A156" t="str">
            <v>Recaudos Nacionales</v>
          </cell>
          <cell r="H156">
            <v>99.397220032032337</v>
          </cell>
          <cell r="I156">
            <v>149.57425476772224</v>
          </cell>
          <cell r="J156">
            <v>217.37837514383858</v>
          </cell>
          <cell r="K156">
            <v>297.01057427643536</v>
          </cell>
          <cell r="L156">
            <v>373.87288661279172</v>
          </cell>
          <cell r="M156">
            <v>437.22124474992302</v>
          </cell>
          <cell r="N156">
            <v>487.19923055827428</v>
          </cell>
          <cell r="O156">
            <v>535.9191536141019</v>
          </cell>
          <cell r="P156">
            <v>589.51106897551199</v>
          </cell>
        </row>
        <row r="157">
          <cell r="A157" t="str">
            <v>Recaudos Exterior Terceros</v>
          </cell>
          <cell r="H157">
            <v>0</v>
          </cell>
          <cell r="I157">
            <v>0</v>
          </cell>
          <cell r="J157">
            <v>0</v>
          </cell>
          <cell r="K157">
            <v>0</v>
          </cell>
          <cell r="L157">
            <v>0</v>
          </cell>
          <cell r="M157">
            <v>0</v>
          </cell>
          <cell r="N157">
            <v>0</v>
          </cell>
          <cell r="O157">
            <v>0</v>
          </cell>
          <cell r="P157">
            <v>0</v>
          </cell>
        </row>
        <row r="158">
          <cell r="A158" t="str">
            <v>Recaudos Exterior Asociadas</v>
          </cell>
          <cell r="H158">
            <v>0</v>
          </cell>
          <cell r="I158">
            <v>0</v>
          </cell>
          <cell r="J158">
            <v>0</v>
          </cell>
          <cell r="K158">
            <v>0</v>
          </cell>
          <cell r="L158">
            <v>0</v>
          </cell>
          <cell r="M158">
            <v>0</v>
          </cell>
          <cell r="N158">
            <v>0</v>
          </cell>
          <cell r="O158">
            <v>0</v>
          </cell>
          <cell r="P158">
            <v>0</v>
          </cell>
        </row>
        <row r="159">
          <cell r="A159" t="str">
            <v>Otros Ingresos</v>
          </cell>
          <cell r="H159">
            <v>0</v>
          </cell>
          <cell r="I159">
            <v>0</v>
          </cell>
          <cell r="J159">
            <v>0</v>
          </cell>
          <cell r="K159">
            <v>0</v>
          </cell>
          <cell r="L159">
            <v>0</v>
          </cell>
          <cell r="M159">
            <v>0</v>
          </cell>
          <cell r="N159">
            <v>0</v>
          </cell>
          <cell r="O159">
            <v>0</v>
          </cell>
          <cell r="P159">
            <v>0</v>
          </cell>
        </row>
        <row r="160">
          <cell r="A160" t="str">
            <v>TOTAL RECAUDOS</v>
          </cell>
          <cell r="H160">
            <v>99.397220032032337</v>
          </cell>
          <cell r="I160">
            <v>149.57425476772224</v>
          </cell>
          <cell r="J160">
            <v>217.37837514383858</v>
          </cell>
          <cell r="K160">
            <v>297.01057427643536</v>
          </cell>
          <cell r="L160">
            <v>373.87288661279172</v>
          </cell>
          <cell r="M160">
            <v>437.22124474992302</v>
          </cell>
          <cell r="N160">
            <v>487.19923055827428</v>
          </cell>
          <cell r="O160">
            <v>535.9191536141019</v>
          </cell>
          <cell r="P160">
            <v>589.51106897551199</v>
          </cell>
        </row>
        <row r="162">
          <cell r="A162" t="str">
            <v>EGRESOS</v>
          </cell>
        </row>
        <row r="163">
          <cell r="A163" t="str">
            <v>Pago proveedores</v>
          </cell>
          <cell r="H163">
            <v>46.44052985226984</v>
          </cell>
          <cell r="I163">
            <v>67.230759535588419</v>
          </cell>
          <cell r="J163">
            <v>92.963127071810874</v>
          </cell>
          <cell r="K163">
            <v>121.61478850848627</v>
          </cell>
          <cell r="L163">
            <v>146.1689424562401</v>
          </cell>
          <cell r="M163">
            <v>165.89744485499241</v>
          </cell>
          <cell r="N163">
            <v>182.48718934049165</v>
          </cell>
          <cell r="O163">
            <v>200.73590827454086</v>
          </cell>
          <cell r="P163">
            <v>156.48166039171679</v>
          </cell>
        </row>
        <row r="164">
          <cell r="A164" t="str">
            <v>Pagos Generales</v>
          </cell>
          <cell r="H164">
            <v>135.00180437282049</v>
          </cell>
          <cell r="I164">
            <v>164.1831587760806</v>
          </cell>
          <cell r="J164">
            <v>181.58635014586082</v>
          </cell>
          <cell r="K164">
            <v>213.48768161753668</v>
          </cell>
          <cell r="L164">
            <v>243.22150266768546</v>
          </cell>
          <cell r="M164">
            <v>267.07866622174646</v>
          </cell>
          <cell r="N164">
            <v>287.83602054227663</v>
          </cell>
          <cell r="O164">
            <v>310.34995629105083</v>
          </cell>
          <cell r="P164">
            <v>334.77897441148741</v>
          </cell>
        </row>
        <row r="165">
          <cell r="A165" t="str">
            <v>Inversion en activos fijos</v>
          </cell>
          <cell r="H165">
            <v>0</v>
          </cell>
          <cell r="I165">
            <v>0</v>
          </cell>
          <cell r="J165">
            <v>0</v>
          </cell>
          <cell r="K165">
            <v>0</v>
          </cell>
          <cell r="L165">
            <v>0</v>
          </cell>
          <cell r="M165">
            <v>4.3845079687499986</v>
          </cell>
          <cell r="N165">
            <v>4.8229587656249997</v>
          </cell>
          <cell r="O165">
            <v>5.3052546421875029</v>
          </cell>
          <cell r="P165">
            <v>5.8357801064062507</v>
          </cell>
        </row>
        <row r="166">
          <cell r="A166" t="str">
            <v>Impuesto de renta</v>
          </cell>
          <cell r="H166">
            <v>20.991546220519435</v>
          </cell>
          <cell r="I166">
            <v>-4.3474241110838499</v>
          </cell>
          <cell r="J166">
            <v>-4.4908618197137038</v>
          </cell>
          <cell r="K166">
            <v>-5.6374780965149256</v>
          </cell>
          <cell r="L166">
            <v>-4.8543796394358942</v>
          </cell>
          <cell r="M166">
            <v>-1.6614025537710622</v>
          </cell>
          <cell r="N166">
            <v>2.211339191418455</v>
          </cell>
          <cell r="O166">
            <v>4.4768115925016341</v>
          </cell>
          <cell r="P166">
            <v>7.1017547235698135</v>
          </cell>
        </row>
        <row r="167">
          <cell r="A167" t="str">
            <v>IVA</v>
          </cell>
          <cell r="H167">
            <v>-4.4029117306666663</v>
          </cell>
          <cell r="I167">
            <v>0.6757177880576668</v>
          </cell>
          <cell r="J167">
            <v>1.9704303875217306</v>
          </cell>
          <cell r="K167">
            <v>2.8012896078537857</v>
          </cell>
          <cell r="L167">
            <v>3.8859163469561899</v>
          </cell>
          <cell r="M167">
            <v>4.8253526492107852</v>
          </cell>
          <cell r="N167">
            <v>5.3775007395190499</v>
          </cell>
          <cell r="O167">
            <v>5.9152508134709763</v>
          </cell>
          <cell r="P167">
            <v>14.421682279622729</v>
          </cell>
        </row>
        <row r="168">
          <cell r="A168" t="str">
            <v>Intereses</v>
          </cell>
          <cell r="H168">
            <v>4.3534288565300008</v>
          </cell>
          <cell r="I168">
            <v>7.7005121265618257</v>
          </cell>
          <cell r="J168">
            <v>10.491237380355004</v>
          </cell>
          <cell r="K168">
            <v>12.608349391069879</v>
          </cell>
          <cell r="L168">
            <v>14.163931235509757</v>
          </cell>
          <cell r="M168">
            <v>15.097104595270086</v>
          </cell>
          <cell r="N168">
            <v>15.695118537324046</v>
          </cell>
          <cell r="O168">
            <v>16.227815897487314</v>
          </cell>
          <cell r="P168">
            <v>16.797792369908983</v>
          </cell>
        </row>
        <row r="169">
          <cell r="A169" t="str">
            <v>Pago Obligaciones largo plazo</v>
          </cell>
          <cell r="H169">
            <v>0</v>
          </cell>
          <cell r="I169">
            <v>0</v>
          </cell>
          <cell r="J169">
            <v>0</v>
          </cell>
          <cell r="K169">
            <v>0</v>
          </cell>
          <cell r="L169">
            <v>0</v>
          </cell>
          <cell r="M169">
            <v>0</v>
          </cell>
          <cell r="N169">
            <v>0</v>
          </cell>
          <cell r="O169">
            <v>0</v>
          </cell>
          <cell r="P169">
            <v>0</v>
          </cell>
        </row>
        <row r="170">
          <cell r="A170" t="str">
            <v>Reparto  de dividendos</v>
          </cell>
          <cell r="G170">
            <v>0</v>
          </cell>
          <cell r="H170">
            <v>0</v>
          </cell>
          <cell r="I170">
            <v>0</v>
          </cell>
          <cell r="J170">
            <v>0</v>
          </cell>
          <cell r="K170">
            <v>0</v>
          </cell>
          <cell r="L170">
            <v>0</v>
          </cell>
          <cell r="M170">
            <v>0</v>
          </cell>
          <cell r="N170">
            <v>5.1597914466430641</v>
          </cell>
          <cell r="O170">
            <v>10.445893715837141</v>
          </cell>
          <cell r="P170">
            <v>16.570761021662896</v>
          </cell>
        </row>
        <row r="171">
          <cell r="A171" t="str">
            <v>TOTAL EGRESOS</v>
          </cell>
          <cell r="H171">
            <v>202.3843975714731</v>
          </cell>
          <cell r="I171">
            <v>235.44272411520464</v>
          </cell>
          <cell r="J171">
            <v>282.52028316583471</v>
          </cell>
          <cell r="K171">
            <v>344.87463102843162</v>
          </cell>
          <cell r="L171">
            <v>402.5859130669557</v>
          </cell>
          <cell r="M171">
            <v>455.62167373619872</v>
          </cell>
          <cell r="N171">
            <v>503.58991856329794</v>
          </cell>
          <cell r="O171">
            <v>553.4568912270762</v>
          </cell>
          <cell r="P171">
            <v>551.98840530437485</v>
          </cell>
        </row>
        <row r="173">
          <cell r="A173" t="str">
            <v>FLUJO  NETO</v>
          </cell>
          <cell r="H173">
            <v>-102.98717753944076</v>
          </cell>
          <cell r="I173">
            <v>-85.868469347482403</v>
          </cell>
          <cell r="J173">
            <v>-65.14190802199613</v>
          </cell>
          <cell r="K173">
            <v>-47.864056751996259</v>
          </cell>
          <cell r="L173">
            <v>-28.71302645416398</v>
          </cell>
          <cell r="M173">
            <v>-18.400428986275699</v>
          </cell>
          <cell r="N173">
            <v>-16.390688005023662</v>
          </cell>
          <cell r="O173">
            <v>-17.537737612974297</v>
          </cell>
          <cell r="P173">
            <v>37.522663671137138</v>
          </cell>
        </row>
        <row r="175">
          <cell r="A175" t="str">
            <v>DISPONIBLE</v>
          </cell>
          <cell r="H175">
            <v>-102.98717753944076</v>
          </cell>
          <cell r="I175">
            <v>-85.868469347482403</v>
          </cell>
          <cell r="J175">
            <v>-65.14190802199613</v>
          </cell>
          <cell r="K175">
            <v>-47.864056751996259</v>
          </cell>
          <cell r="L175">
            <v>-28.71302645416398</v>
          </cell>
          <cell r="M175">
            <v>-18.400428986275699</v>
          </cell>
          <cell r="N175">
            <v>-16.390688005023662</v>
          </cell>
          <cell r="O175">
            <v>-17.537737612974297</v>
          </cell>
          <cell r="P175">
            <v>37.522663671137138</v>
          </cell>
        </row>
        <row r="176">
          <cell r="A176" t="str">
            <v>NUEVOS PRESTAMOS (COLOCACIONES)</v>
          </cell>
          <cell r="H176">
            <v>102.98717753944076</v>
          </cell>
          <cell r="I176">
            <v>85.868469347482403</v>
          </cell>
          <cell r="J176">
            <v>65.14190802199613</v>
          </cell>
          <cell r="K176">
            <v>47.864056751996259</v>
          </cell>
          <cell r="L176">
            <v>28.71302645416398</v>
          </cell>
          <cell r="M176">
            <v>18.400428986275699</v>
          </cell>
          <cell r="N176">
            <v>16.390688005023662</v>
          </cell>
          <cell r="O176">
            <v>17.537737612974297</v>
          </cell>
          <cell r="P176">
            <v>-37.522663671137138</v>
          </cell>
        </row>
        <row r="178">
          <cell r="A178" t="str">
            <v>SALDO FINAL DE CAJA</v>
          </cell>
          <cell r="F178">
            <v>0</v>
          </cell>
          <cell r="G178">
            <v>0</v>
          </cell>
          <cell r="H178">
            <v>0</v>
          </cell>
          <cell r="I178">
            <v>0</v>
          </cell>
          <cell r="J178">
            <v>0</v>
          </cell>
          <cell r="K178">
            <v>0</v>
          </cell>
          <cell r="L178">
            <v>0</v>
          </cell>
          <cell r="M178">
            <v>0</v>
          </cell>
          <cell r="N178">
            <v>0</v>
          </cell>
          <cell r="O178">
            <v>0</v>
          </cell>
          <cell r="P178">
            <v>0</v>
          </cell>
        </row>
        <row r="181">
          <cell r="A181" t="str">
            <v>Saldo Inicial Obligaciones Ordinarias</v>
          </cell>
          <cell r="G181">
            <v>0</v>
          </cell>
          <cell r="H181">
            <v>133.95165712400001</v>
          </cell>
          <cell r="I181">
            <v>236.93883466344079</v>
          </cell>
          <cell r="J181">
            <v>322.80730401092319</v>
          </cell>
          <cell r="K181">
            <v>387.94921203291932</v>
          </cell>
          <cell r="L181">
            <v>435.81326878491558</v>
          </cell>
          <cell r="M181">
            <v>464.52629523907956</v>
          </cell>
          <cell r="N181">
            <v>482.92672422535526</v>
          </cell>
          <cell r="O181">
            <v>499.31741223037892</v>
          </cell>
          <cell r="P181">
            <v>516.85514984335327</v>
          </cell>
        </row>
        <row r="182">
          <cell r="A182" t="str">
            <v>Amortización Obligaciones Ordinarias (Nuevas Oblig. Ord.)</v>
          </cell>
          <cell r="G182">
            <v>0</v>
          </cell>
          <cell r="H182">
            <v>102.98717753944076</v>
          </cell>
          <cell r="I182">
            <v>85.868469347482403</v>
          </cell>
          <cell r="J182">
            <v>65.14190802199613</v>
          </cell>
          <cell r="K182">
            <v>47.864056751996259</v>
          </cell>
          <cell r="L182">
            <v>28.71302645416398</v>
          </cell>
          <cell r="M182">
            <v>18.400428986275699</v>
          </cell>
          <cell r="N182">
            <v>16.390688005023662</v>
          </cell>
          <cell r="O182">
            <v>17.537737612974297</v>
          </cell>
          <cell r="P182">
            <v>-37.522663671137138</v>
          </cell>
        </row>
        <row r="183">
          <cell r="A183" t="str">
            <v>Saldo Final Obligaciones Ordinarias</v>
          </cell>
          <cell r="F183">
            <v>0</v>
          </cell>
          <cell r="G183">
            <v>133.95165712400001</v>
          </cell>
          <cell r="H183">
            <v>236.93883466344079</v>
          </cell>
          <cell r="I183">
            <v>322.80730401092319</v>
          </cell>
          <cell r="J183">
            <v>387.94921203291932</v>
          </cell>
          <cell r="K183">
            <v>435.81326878491558</v>
          </cell>
          <cell r="L183">
            <v>464.52629523907956</v>
          </cell>
          <cell r="M183">
            <v>482.92672422535526</v>
          </cell>
          <cell r="N183">
            <v>499.31741223037892</v>
          </cell>
          <cell r="O183">
            <v>516.85514984335327</v>
          </cell>
          <cell r="P183">
            <v>479.33248617221614</v>
          </cell>
        </row>
        <row r="184">
          <cell r="A184" t="str">
            <v>Intereses créditos ordinarios</v>
          </cell>
          <cell r="G184">
            <v>0</v>
          </cell>
          <cell r="H184">
            <v>4.3534288565300008</v>
          </cell>
          <cell r="I184">
            <v>7.7005121265618257</v>
          </cell>
          <cell r="J184">
            <v>10.491237380355004</v>
          </cell>
          <cell r="K184">
            <v>12.608349391069879</v>
          </cell>
          <cell r="L184">
            <v>14.163931235509757</v>
          </cell>
          <cell r="M184">
            <v>15.097104595270086</v>
          </cell>
          <cell r="N184">
            <v>15.695118537324046</v>
          </cell>
          <cell r="O184">
            <v>16.227815897487314</v>
          </cell>
          <cell r="P184">
            <v>16.797792369908983</v>
          </cell>
        </row>
        <row r="187">
          <cell r="A187" t="str">
            <v>FLUJO DE CAJA LIBRE</v>
          </cell>
        </row>
        <row r="189">
          <cell r="A189" t="str">
            <v>UTILIDAD OPERACIONAL</v>
          </cell>
          <cell r="D189">
            <v>0</v>
          </cell>
          <cell r="E189">
            <v>0</v>
          </cell>
          <cell r="F189">
            <v>0</v>
          </cell>
          <cell r="G189">
            <v>-82.407590477655674</v>
          </cell>
          <cell r="H189">
            <v>-65.61839187853478</v>
          </cell>
          <cell r="I189">
            <v>-47.779894904890121</v>
          </cell>
          <cell r="J189">
            <v>-30.019630252051286</v>
          </cell>
          <cell r="K189">
            <v>-9.110924586286643</v>
          </cell>
          <cell r="L189">
            <v>8.6259227229395492</v>
          </cell>
          <cell r="M189">
            <v>21.591333639581606</v>
          </cell>
          <cell r="N189">
            <v>29.65323209253782</v>
          </cell>
          <cell r="O189">
            <v>38.839280714282523</v>
          </cell>
          <cell r="P189">
            <v>49.279021879092596</v>
          </cell>
        </row>
        <row r="190">
          <cell r="A190" t="str">
            <v>+ DEPRECIACION  Y OTROS</v>
          </cell>
          <cell r="D190">
            <v>0</v>
          </cell>
          <cell r="E190">
            <v>0</v>
          </cell>
          <cell r="F190">
            <v>0</v>
          </cell>
          <cell r="G190">
            <v>1.1299999999999955</v>
          </cell>
          <cell r="H190">
            <v>1.1299999999999999</v>
          </cell>
          <cell r="I190">
            <v>1.1299999999999999</v>
          </cell>
          <cell r="J190">
            <v>1.1299999999999999</v>
          </cell>
          <cell r="K190">
            <v>1.1299999999999999</v>
          </cell>
          <cell r="L190">
            <v>0</v>
          </cell>
          <cell r="M190">
            <v>0.87690159374999954</v>
          </cell>
          <cell r="N190">
            <v>0.96459175312500012</v>
          </cell>
          <cell r="O190">
            <v>1.0610509284375</v>
          </cell>
          <cell r="P190">
            <v>1.1671560212812508</v>
          </cell>
        </row>
        <row r="191">
          <cell r="A191" t="str">
            <v>EBITDA</v>
          </cell>
          <cell r="D191">
            <v>0</v>
          </cell>
          <cell r="E191">
            <v>0</v>
          </cell>
          <cell r="F191">
            <v>0</v>
          </cell>
          <cell r="G191">
            <v>-81.277590477655679</v>
          </cell>
          <cell r="H191">
            <v>-64.488391878534784</v>
          </cell>
          <cell r="I191">
            <v>-46.649894904890118</v>
          </cell>
          <cell r="J191">
            <v>-28.889630252051287</v>
          </cell>
          <cell r="K191">
            <v>-7.9809245862866431</v>
          </cell>
          <cell r="L191">
            <v>8.6259227229395492</v>
          </cell>
          <cell r="M191">
            <v>22.468235233331605</v>
          </cell>
          <cell r="N191">
            <v>30.617823845662819</v>
          </cell>
          <cell r="O191">
            <v>39.900331642720026</v>
          </cell>
          <cell r="P191">
            <v>50.446177900373847</v>
          </cell>
        </row>
        <row r="192">
          <cell r="A192" t="str">
            <v>%Ebitda/Ingresos</v>
          </cell>
          <cell r="D192">
            <v>0</v>
          </cell>
          <cell r="E192">
            <v>0</v>
          </cell>
          <cell r="F192">
            <v>0</v>
          </cell>
          <cell r="G192">
            <v>-2.9833481248967444</v>
          </cell>
          <cell r="H192">
            <v>-0.64331383096664485</v>
          </cell>
          <cell r="I192">
            <v>-0.28931344821329624</v>
          </cell>
          <cell r="J192">
            <v>-0.12408985355223848</v>
          </cell>
          <cell r="K192">
            <v>-2.5662665555427195E-2</v>
          </cell>
          <cell r="L192">
            <v>2.2624684918085728E-2</v>
          </cell>
          <cell r="M192">
            <v>5.1244598923005674E-2</v>
          </cell>
          <cell r="N192">
            <v>6.3483486659449181E-2</v>
          </cell>
          <cell r="O192">
            <v>7.5209079174883925E-2</v>
          </cell>
          <cell r="P192">
            <v>8.6442903914416419E-2</v>
          </cell>
        </row>
        <row r="194">
          <cell r="A194" t="str">
            <v>Pago Impuesto operacionales</v>
          </cell>
          <cell r="E194">
            <v>0</v>
          </cell>
          <cell r="F194">
            <v>0</v>
          </cell>
          <cell r="G194">
            <v>2.8421709430404007E-14</v>
          </cell>
          <cell r="H194">
            <v>-20.991546220519435</v>
          </cell>
          <cell r="I194">
            <v>4.3474241110838499</v>
          </cell>
          <cell r="J194">
            <v>4.4908618197137038</v>
          </cell>
          <cell r="K194">
            <v>5.6374780965149256</v>
          </cell>
          <cell r="L194">
            <v>4.8543796394358942</v>
          </cell>
          <cell r="M194">
            <v>-2.8677288248099635</v>
          </cell>
          <cell r="N194">
            <v>-6.9198747526156685</v>
          </cell>
          <cell r="O194">
            <v>-9.3451563617478293</v>
          </cell>
          <cell r="P194">
            <v>-12.141092434542507</v>
          </cell>
        </row>
        <row r="195">
          <cell r="A195" t="str">
            <v>Flujo de Caja Bruto</v>
          </cell>
          <cell r="E195">
            <v>0</v>
          </cell>
          <cell r="F195">
            <v>0</v>
          </cell>
          <cell r="G195">
            <v>-81.27759047765565</v>
          </cell>
          <cell r="H195">
            <v>-85.479938099054223</v>
          </cell>
          <cell r="I195">
            <v>-42.302470793806265</v>
          </cell>
          <cell r="J195">
            <v>-24.398768432337583</v>
          </cell>
          <cell r="K195">
            <v>-2.3434464897717175</v>
          </cell>
          <cell r="L195">
            <v>13.480302362375443</v>
          </cell>
          <cell r="M195">
            <v>19.600506408521642</v>
          </cell>
          <cell r="N195">
            <v>23.69794909304715</v>
          </cell>
          <cell r="O195">
            <v>30.555175280972197</v>
          </cell>
          <cell r="P195">
            <v>38.30508546583134</v>
          </cell>
        </row>
        <row r="197">
          <cell r="A197" t="str">
            <v>Requerimientos de Capital de Trabajo</v>
          </cell>
        </row>
        <row r="198">
          <cell r="A198" t="str">
            <v>Cartera</v>
          </cell>
          <cell r="E198">
            <v>0</v>
          </cell>
          <cell r="F198">
            <v>0</v>
          </cell>
          <cell r="G198">
            <v>-28.333500000000001</v>
          </cell>
          <cell r="H198">
            <v>-4.8566049679676837</v>
          </cell>
          <cell r="I198">
            <v>-18.118920232277752</v>
          </cell>
          <cell r="J198">
            <v>-24.746299856161464</v>
          </cell>
          <cell r="K198">
            <v>-26.422763223564644</v>
          </cell>
          <cell r="L198">
            <v>-22.639138387208305</v>
          </cell>
          <cell r="M198">
            <v>-18.767584000076951</v>
          </cell>
          <cell r="N198">
            <v>-14.388481066725717</v>
          </cell>
          <cell r="O198">
            <v>-15.827329173398226</v>
          </cell>
          <cell r="P198">
            <v>-17.410062090738109</v>
          </cell>
        </row>
        <row r="199">
          <cell r="A199" t="str">
            <v>Inventarios</v>
          </cell>
          <cell r="E199">
            <v>0</v>
          </cell>
          <cell r="F199">
            <v>0</v>
          </cell>
          <cell r="G199">
            <v>-7.5159822463443575</v>
          </cell>
          <cell r="H199">
            <v>-19.852620668652687</v>
          </cell>
          <cell r="I199">
            <v>-15.395559289766876</v>
          </cell>
          <cell r="J199">
            <v>-14.960503809490994</v>
          </cell>
          <cell r="K199">
            <v>-13.026991624511616</v>
          </cell>
          <cell r="L199">
            <v>-10.612748645814975</v>
          </cell>
          <cell r="M199">
            <v>-8.1364406284581747</v>
          </cell>
          <cell r="N199">
            <v>-8.9500846913039851</v>
          </cell>
          <cell r="O199">
            <v>-9.8450931604343737</v>
          </cell>
          <cell r="P199">
            <v>108.29602476477804</v>
          </cell>
        </row>
        <row r="200">
          <cell r="A200" t="str">
            <v>Proveedores</v>
          </cell>
          <cell r="E200">
            <v>0</v>
          </cell>
          <cell r="F200">
            <v>0</v>
          </cell>
          <cell r="G200">
            <v>2.6787122720000007</v>
          </cell>
          <cell r="H200">
            <v>12.100333302098404</v>
          </cell>
          <cell r="I200">
            <v>8.313602016474114</v>
          </cell>
          <cell r="J200">
            <v>8.0786720571251323</v>
          </cell>
          <cell r="K200">
            <v>7.034575477236281</v>
          </cell>
          <cell r="L200">
            <v>5.7308842687400769</v>
          </cell>
          <cell r="M200">
            <v>4.3936779393674215</v>
          </cell>
          <cell r="N200">
            <v>4.8330457333041537</v>
          </cell>
          <cell r="O200">
            <v>5.3163503066345541</v>
          </cell>
          <cell r="P200">
            <v>-58.479853372980138</v>
          </cell>
        </row>
        <row r="201">
          <cell r="A201" t="str">
            <v>Otros</v>
          </cell>
          <cell r="E201">
            <v>0</v>
          </cell>
          <cell r="F201">
            <v>0</v>
          </cell>
          <cell r="G201">
            <v>-13.853296672000001</v>
          </cell>
          <cell r="H201">
            <v>-1.0289360029902452</v>
          </cell>
          <cell r="I201">
            <v>-10.66460892154379</v>
          </cell>
          <cell r="J201">
            <v>1.3762293992237398</v>
          </cell>
          <cell r="K201">
            <v>-0.49708150031472287</v>
          </cell>
          <cell r="L201">
            <v>-0.50839481674638898</v>
          </cell>
          <cell r="M201">
            <v>-0.53810752019058339</v>
          </cell>
          <cell r="N201">
            <v>-0.61378388495033698</v>
          </cell>
          <cell r="O201">
            <v>-0.6262213804827248</v>
          </cell>
          <cell r="P201">
            <v>0.97646469125153068</v>
          </cell>
        </row>
        <row r="202">
          <cell r="A202" t="str">
            <v>Total requerimiento de capital de trabajo</v>
          </cell>
          <cell r="E202">
            <v>0</v>
          </cell>
          <cell r="F202">
            <v>0</v>
          </cell>
          <cell r="G202">
            <v>-47.024066646344359</v>
          </cell>
          <cell r="H202">
            <v>-13.637828337512211</v>
          </cell>
          <cell r="I202">
            <v>-35.865486427114298</v>
          </cell>
          <cell r="J202">
            <v>-30.251902209303587</v>
          </cell>
          <cell r="K202">
            <v>-32.9122608711547</v>
          </cell>
          <cell r="L202">
            <v>-28.029397581029592</v>
          </cell>
          <cell r="M202">
            <v>-23.048454209358287</v>
          </cell>
          <cell r="N202">
            <v>-19.119303909675885</v>
          </cell>
          <cell r="O202">
            <v>-20.982293407680771</v>
          </cell>
          <cell r="P202">
            <v>33.382573992311322</v>
          </cell>
        </row>
        <row r="204">
          <cell r="A204" t="str">
            <v>FLUJO DE CAJA ANTES DE CAPEX</v>
          </cell>
          <cell r="E204">
            <v>0</v>
          </cell>
          <cell r="F204">
            <v>0</v>
          </cell>
          <cell r="G204">
            <v>-128.301657124</v>
          </cell>
          <cell r="H204">
            <v>-99.117766436566427</v>
          </cell>
          <cell r="I204">
            <v>-78.167957220920556</v>
          </cell>
          <cell r="J204">
            <v>-54.65067064164117</v>
          </cell>
          <cell r="K204">
            <v>-35.255707360926415</v>
          </cell>
          <cell r="L204">
            <v>-14.549095218654148</v>
          </cell>
          <cell r="M204">
            <v>-3.4479478008366442</v>
          </cell>
          <cell r="N204">
            <v>4.5786451833712647</v>
          </cell>
          <cell r="O204">
            <v>9.5728818732914256</v>
          </cell>
          <cell r="P204">
            <v>71.687659458142662</v>
          </cell>
        </row>
        <row r="206">
          <cell r="A206" t="str">
            <v>CAPEX</v>
          </cell>
          <cell r="E206">
            <v>0</v>
          </cell>
          <cell r="F206">
            <v>0</v>
          </cell>
          <cell r="G206">
            <v>-5.65</v>
          </cell>
          <cell r="H206">
            <v>0</v>
          </cell>
          <cell r="I206">
            <v>0</v>
          </cell>
          <cell r="J206">
            <v>0</v>
          </cell>
          <cell r="K206">
            <v>0</v>
          </cell>
          <cell r="L206">
            <v>0</v>
          </cell>
          <cell r="M206">
            <v>-4.3845079687499986</v>
          </cell>
          <cell r="N206">
            <v>-4.8229587656249997</v>
          </cell>
          <cell r="O206">
            <v>-5.3052546421875029</v>
          </cell>
          <cell r="P206">
            <v>-5.8357801064062507</v>
          </cell>
        </row>
        <row r="208">
          <cell r="A208" t="str">
            <v>FLUJO DE CAJA LIBRE</v>
          </cell>
          <cell r="E208">
            <v>0</v>
          </cell>
          <cell r="F208">
            <v>0</v>
          </cell>
          <cell r="G208">
            <v>-133.95165712400001</v>
          </cell>
          <cell r="H208">
            <v>-99.117766436566427</v>
          </cell>
          <cell r="I208">
            <v>-78.167957220920556</v>
          </cell>
          <cell r="J208">
            <v>-54.65067064164117</v>
          </cell>
          <cell r="K208">
            <v>-35.255707360926415</v>
          </cell>
          <cell r="L208">
            <v>-14.549095218654148</v>
          </cell>
          <cell r="M208">
            <v>-7.8324557695866428</v>
          </cell>
          <cell r="N208">
            <v>-0.24431358225373501</v>
          </cell>
          <cell r="O208">
            <v>4.2676272311039227</v>
          </cell>
          <cell r="P208">
            <v>65.851879351736414</v>
          </cell>
        </row>
        <row r="210">
          <cell r="A210" t="str">
            <v>FLUJO FINANCIERO</v>
          </cell>
        </row>
        <row r="211">
          <cell r="A211" t="str">
            <v>Intereses</v>
          </cell>
          <cell r="E211">
            <v>0</v>
          </cell>
          <cell r="F211">
            <v>0</v>
          </cell>
          <cell r="G211">
            <v>0</v>
          </cell>
          <cell r="H211">
            <v>-4.3534288565300008</v>
          </cell>
          <cell r="I211">
            <v>-7.7005121265618257</v>
          </cell>
          <cell r="J211">
            <v>-10.491237380355004</v>
          </cell>
          <cell r="K211">
            <v>-12.608349391069879</v>
          </cell>
          <cell r="L211">
            <v>-14.163931235509757</v>
          </cell>
          <cell r="M211">
            <v>-15.097104595270086</v>
          </cell>
          <cell r="N211">
            <v>-15.695118537324046</v>
          </cell>
          <cell r="O211">
            <v>-16.227815897487314</v>
          </cell>
          <cell r="P211">
            <v>-16.797792369908983</v>
          </cell>
        </row>
        <row r="212">
          <cell r="A212" t="str">
            <v>Pago Obligaciones corto plazo</v>
          </cell>
          <cell r="E212">
            <v>0</v>
          </cell>
          <cell r="F212">
            <v>0</v>
          </cell>
          <cell r="G212">
            <v>133.95165712400001</v>
          </cell>
          <cell r="H212">
            <v>102.98717753944078</v>
          </cell>
          <cell r="I212">
            <v>85.868469347482403</v>
          </cell>
          <cell r="J212">
            <v>65.14190802199613</v>
          </cell>
          <cell r="K212">
            <v>47.864056751996259</v>
          </cell>
          <cell r="L212">
            <v>28.71302645416398</v>
          </cell>
          <cell r="M212">
            <v>18.400428986275699</v>
          </cell>
          <cell r="N212">
            <v>16.390688005023662</v>
          </cell>
          <cell r="O212">
            <v>17.537737612974354</v>
          </cell>
          <cell r="P212">
            <v>-37.522663671137138</v>
          </cell>
        </row>
        <row r="213">
          <cell r="A213" t="str">
            <v>Pago Obligaciones largo plazo</v>
          </cell>
          <cell r="E213">
            <v>0</v>
          </cell>
          <cell r="F213">
            <v>0</v>
          </cell>
          <cell r="G213">
            <v>0</v>
          </cell>
          <cell r="H213">
            <v>0</v>
          </cell>
          <cell r="I213">
            <v>0</v>
          </cell>
          <cell r="J213">
            <v>0</v>
          </cell>
          <cell r="K213">
            <v>0</v>
          </cell>
          <cell r="L213">
            <v>0</v>
          </cell>
          <cell r="M213">
            <v>0</v>
          </cell>
          <cell r="N213">
            <v>0</v>
          </cell>
          <cell r="O213">
            <v>0</v>
          </cell>
          <cell r="P213">
            <v>0</v>
          </cell>
        </row>
        <row r="214">
          <cell r="A214" t="str">
            <v>Beneficio Fiscal</v>
          </cell>
          <cell r="E214">
            <v>0</v>
          </cell>
          <cell r="F214">
            <v>0</v>
          </cell>
          <cell r="G214">
            <v>0</v>
          </cell>
          <cell r="H214">
            <v>0</v>
          </cell>
          <cell r="I214">
            <v>0</v>
          </cell>
          <cell r="J214">
            <v>0</v>
          </cell>
          <cell r="K214">
            <v>0</v>
          </cell>
          <cell r="L214">
            <v>0</v>
          </cell>
          <cell r="M214">
            <v>4.5291313785810257</v>
          </cell>
          <cell r="N214">
            <v>4.7085355611972135</v>
          </cell>
          <cell r="O214">
            <v>4.8683447692461943</v>
          </cell>
          <cell r="P214">
            <v>5.0393377109726947</v>
          </cell>
        </row>
        <row r="215">
          <cell r="A215" t="str">
            <v>Incremento Inversiones Temporales</v>
          </cell>
          <cell r="E215">
            <v>0</v>
          </cell>
          <cell r="F215">
            <v>0</v>
          </cell>
          <cell r="G215">
            <v>0</v>
          </cell>
          <cell r="H215">
            <v>0</v>
          </cell>
          <cell r="I215">
            <v>0</v>
          </cell>
          <cell r="J215">
            <v>0</v>
          </cell>
          <cell r="K215">
            <v>0</v>
          </cell>
          <cell r="L215">
            <v>0</v>
          </cell>
          <cell r="M215">
            <v>0</v>
          </cell>
          <cell r="N215">
            <v>0</v>
          </cell>
          <cell r="O215">
            <v>0</v>
          </cell>
          <cell r="P215">
            <v>0</v>
          </cell>
        </row>
        <row r="216">
          <cell r="A216" t="str">
            <v>Total Flujo con Bancos</v>
          </cell>
          <cell r="E216">
            <v>0</v>
          </cell>
          <cell r="F216">
            <v>0</v>
          </cell>
          <cell r="G216">
            <v>133.95165712400001</v>
          </cell>
          <cell r="H216">
            <v>98.633748682910777</v>
          </cell>
          <cell r="I216">
            <v>78.167957220920584</v>
          </cell>
          <cell r="J216">
            <v>54.650670641641128</v>
          </cell>
          <cell r="K216">
            <v>35.25570736092638</v>
          </cell>
          <cell r="L216">
            <v>14.549095218654223</v>
          </cell>
          <cell r="M216">
            <v>7.8324557695866392</v>
          </cell>
          <cell r="N216">
            <v>5.4041050288968302</v>
          </cell>
          <cell r="O216">
            <v>6.1782664847332338</v>
          </cell>
          <cell r="P216">
            <v>-49.281118330073426</v>
          </cell>
        </row>
        <row r="218">
          <cell r="A218" t="str">
            <v>Patrimonio</v>
          </cell>
        </row>
        <row r="219">
          <cell r="A219" t="str">
            <v>Capitalizaciones</v>
          </cell>
          <cell r="E219">
            <v>0</v>
          </cell>
          <cell r="F219">
            <v>0</v>
          </cell>
          <cell r="G219">
            <v>0</v>
          </cell>
          <cell r="H219">
            <v>0</v>
          </cell>
          <cell r="I219">
            <v>0</v>
          </cell>
          <cell r="J219">
            <v>0</v>
          </cell>
          <cell r="K219">
            <v>0</v>
          </cell>
          <cell r="L219">
            <v>0</v>
          </cell>
          <cell r="M219">
            <v>0</v>
          </cell>
          <cell r="N219">
            <v>0</v>
          </cell>
          <cell r="O219">
            <v>0</v>
          </cell>
          <cell r="P219">
            <v>0</v>
          </cell>
        </row>
        <row r="220">
          <cell r="A220" t="str">
            <v>Reparto de dividendos y cuentas con accionistas</v>
          </cell>
          <cell r="E220">
            <v>0</v>
          </cell>
          <cell r="F220">
            <v>0</v>
          </cell>
          <cell r="G220">
            <v>0</v>
          </cell>
          <cell r="H220">
            <v>0</v>
          </cell>
          <cell r="I220">
            <v>0</v>
          </cell>
          <cell r="J220">
            <v>0</v>
          </cell>
          <cell r="K220">
            <v>0</v>
          </cell>
          <cell r="L220">
            <v>0</v>
          </cell>
          <cell r="M220">
            <v>0</v>
          </cell>
          <cell r="N220">
            <v>-5.1597914466430641</v>
          </cell>
          <cell r="O220">
            <v>-10.445893715837141</v>
          </cell>
          <cell r="P220">
            <v>-16.570761021662896</v>
          </cell>
        </row>
        <row r="221">
          <cell r="A221" t="str">
            <v>Total Flujo Socios</v>
          </cell>
          <cell r="E221">
            <v>0</v>
          </cell>
          <cell r="F221">
            <v>0</v>
          </cell>
          <cell r="G221">
            <v>0</v>
          </cell>
          <cell r="H221">
            <v>0</v>
          </cell>
          <cell r="I221">
            <v>0</v>
          </cell>
          <cell r="J221">
            <v>0</v>
          </cell>
          <cell r="K221">
            <v>0</v>
          </cell>
          <cell r="L221">
            <v>0</v>
          </cell>
          <cell r="M221">
            <v>0</v>
          </cell>
          <cell r="N221">
            <v>-5.1597914466430641</v>
          </cell>
          <cell r="O221">
            <v>-10.445893715837141</v>
          </cell>
          <cell r="P221">
            <v>-16.570761021662896</v>
          </cell>
        </row>
        <row r="222">
          <cell r="A222" t="str">
            <v>TOTAL FLUJO FINANCIERO</v>
          </cell>
          <cell r="E222">
            <v>0</v>
          </cell>
          <cell r="F222">
            <v>0</v>
          </cell>
          <cell r="G222">
            <v>133.95165712400001</v>
          </cell>
          <cell r="H222">
            <v>98.633748682910777</v>
          </cell>
          <cell r="I222">
            <v>78.167957220920584</v>
          </cell>
          <cell r="J222">
            <v>54.650670641641128</v>
          </cell>
          <cell r="K222">
            <v>35.25570736092638</v>
          </cell>
          <cell r="L222">
            <v>14.549095218654223</v>
          </cell>
          <cell r="M222">
            <v>7.8324557695866392</v>
          </cell>
          <cell r="N222">
            <v>0.24431358225376609</v>
          </cell>
          <cell r="O222">
            <v>-4.2676272311039067</v>
          </cell>
          <cell r="P222">
            <v>-65.851879351736329</v>
          </cell>
        </row>
        <row r="223">
          <cell r="A223" t="str">
            <v>CONTROL</v>
          </cell>
          <cell r="E223">
            <v>0</v>
          </cell>
          <cell r="F223">
            <v>0</v>
          </cell>
          <cell r="G223">
            <v>0</v>
          </cell>
          <cell r="H223">
            <v>-0.48401775365564959</v>
          </cell>
          <cell r="I223">
            <v>0</v>
          </cell>
          <cell r="J223">
            <v>0</v>
          </cell>
          <cell r="K223">
            <v>0</v>
          </cell>
          <cell r="L223">
            <v>7.460698725481052E-14</v>
          </cell>
          <cell r="M223">
            <v>0</v>
          </cell>
          <cell r="N223">
            <v>3.1086244689504383E-14</v>
          </cell>
          <cell r="O223">
            <v>1.5987211554602254E-14</v>
          </cell>
          <cell r="P223">
            <v>0</v>
          </cell>
        </row>
        <row r="225">
          <cell r="A225" t="str">
            <v>CALCULO DE LA DEPRECIACION</v>
          </cell>
        </row>
        <row r="227">
          <cell r="A227" t="str">
            <v>Inversiones de 2001</v>
          </cell>
          <cell r="G227">
            <v>1.1299999999999999</v>
          </cell>
          <cell r="H227">
            <v>1.1299999999999999</v>
          </cell>
          <cell r="I227">
            <v>1.1299999999999999</v>
          </cell>
          <cell r="J227">
            <v>1.1299999999999999</v>
          </cell>
          <cell r="K227">
            <v>1.1299999999999999</v>
          </cell>
          <cell r="L227">
            <v>0</v>
          </cell>
        </row>
        <row r="228">
          <cell r="A228" t="str">
            <v>Inversiones de 2002</v>
          </cell>
          <cell r="H228">
            <v>0</v>
          </cell>
          <cell r="I228">
            <v>0</v>
          </cell>
          <cell r="J228">
            <v>0</v>
          </cell>
          <cell r="K228">
            <v>0</v>
          </cell>
          <cell r="L228">
            <v>0</v>
          </cell>
          <cell r="M228">
            <v>0</v>
          </cell>
          <cell r="N228">
            <v>0</v>
          </cell>
          <cell r="O228">
            <v>0</v>
          </cell>
          <cell r="P228">
            <v>0</v>
          </cell>
        </row>
        <row r="229">
          <cell r="A229" t="str">
            <v>Inversiones de 2003</v>
          </cell>
          <cell r="I229">
            <v>0</v>
          </cell>
          <cell r="J229">
            <v>0</v>
          </cell>
          <cell r="K229">
            <v>0</v>
          </cell>
          <cell r="L229">
            <v>0</v>
          </cell>
          <cell r="M229">
            <v>0</v>
          </cell>
          <cell r="N229">
            <v>0</v>
          </cell>
          <cell r="O229">
            <v>0</v>
          </cell>
          <cell r="P229">
            <v>0</v>
          </cell>
        </row>
        <row r="230">
          <cell r="A230" t="str">
            <v>Inversiones de 2004</v>
          </cell>
          <cell r="J230">
            <v>0</v>
          </cell>
          <cell r="K230">
            <v>0</v>
          </cell>
          <cell r="L230">
            <v>0</v>
          </cell>
          <cell r="M230">
            <v>0</v>
          </cell>
          <cell r="N230">
            <v>0</v>
          </cell>
          <cell r="O230">
            <v>0</v>
          </cell>
          <cell r="P230">
            <v>0</v>
          </cell>
        </row>
        <row r="231">
          <cell r="A231" t="str">
            <v>Inversiones de 2005</v>
          </cell>
          <cell r="K231">
            <v>0</v>
          </cell>
          <cell r="L231">
            <v>0</v>
          </cell>
          <cell r="M231">
            <v>0.87690159374999987</v>
          </cell>
          <cell r="N231">
            <v>0.96459175312500012</v>
          </cell>
          <cell r="O231">
            <v>1.0610509284375003</v>
          </cell>
          <cell r="P231">
            <v>1.1671560212812504</v>
          </cell>
        </row>
        <row r="232">
          <cell r="A232" t="str">
            <v>TOTAL DEPRECIACION</v>
          </cell>
          <cell r="F232">
            <v>0</v>
          </cell>
          <cell r="G232">
            <v>1.1299999999999999</v>
          </cell>
          <cell r="H232">
            <v>1.1299999999999999</v>
          </cell>
          <cell r="I232">
            <v>1.1299999999999999</v>
          </cell>
          <cell r="J232">
            <v>1.1299999999999999</v>
          </cell>
          <cell r="K232">
            <v>1.1299999999999999</v>
          </cell>
          <cell r="L232">
            <v>0</v>
          </cell>
          <cell r="M232">
            <v>0.87690159374999987</v>
          </cell>
          <cell r="N232">
            <v>0.96459175312500012</v>
          </cell>
          <cell r="O232">
            <v>1.0610509284375003</v>
          </cell>
          <cell r="P232">
            <v>1.1671560212812504</v>
          </cell>
        </row>
        <row r="235">
          <cell r="A235" t="str">
            <v>CAPITAL INVERTIDO</v>
          </cell>
        </row>
        <row r="236">
          <cell r="A236" t="str">
            <v>Activos Operacionales</v>
          </cell>
          <cell r="D236">
            <v>0</v>
          </cell>
          <cell r="E236">
            <v>0</v>
          </cell>
          <cell r="F236">
            <v>0</v>
          </cell>
          <cell r="G236">
            <v>45.658357246344359</v>
          </cell>
          <cell r="H236">
            <v>75.472832882964724</v>
          </cell>
          <cell r="I236">
            <v>119.83006240500936</v>
          </cell>
          <cell r="J236">
            <v>158.01811607066182</v>
          </cell>
          <cell r="K236">
            <v>198.07382404373809</v>
          </cell>
          <cell r="L236">
            <v>231.94681302988636</v>
          </cell>
          <cell r="M236">
            <v>259.48746716037459</v>
          </cell>
          <cell r="N236">
            <v>283.47857815790627</v>
          </cell>
          <cell r="O236">
            <v>309.81985936222839</v>
          </cell>
          <cell r="P236">
            <v>219.61947703044018</v>
          </cell>
        </row>
        <row r="237">
          <cell r="A237" t="str">
            <v>Pasivos Operacionales</v>
          </cell>
          <cell r="D237">
            <v>0</v>
          </cell>
          <cell r="E237">
            <v>0</v>
          </cell>
          <cell r="F237">
            <v>0</v>
          </cell>
          <cell r="G237">
            <v>-1.3657093999999859</v>
          </cell>
          <cell r="H237">
            <v>-6.1806083214112846</v>
          </cell>
          <cell r="I237">
            <v>6.6585588846028827</v>
          </cell>
          <cell r="J237">
            <v>19.085572160665492</v>
          </cell>
          <cell r="K237">
            <v>31.86649735910197</v>
          </cell>
          <cell r="L237">
            <v>42.56446840365652</v>
          </cell>
          <cell r="M237">
            <v>50.929410069976086</v>
          </cell>
          <cell r="N237">
            <v>58.06668955891513</v>
          </cell>
          <cell r="O237">
            <v>66.050620486624553</v>
          </cell>
          <cell r="P237">
            <v>12.225573082717233</v>
          </cell>
        </row>
        <row r="238">
          <cell r="A238" t="str">
            <v>Capital de Trabajo Neto Operacional</v>
          </cell>
          <cell r="D238">
            <v>0</v>
          </cell>
          <cell r="E238">
            <v>0</v>
          </cell>
          <cell r="F238">
            <v>0</v>
          </cell>
          <cell r="G238">
            <v>47.024066646344345</v>
          </cell>
          <cell r="H238">
            <v>81.653441204376008</v>
          </cell>
          <cell r="I238">
            <v>113.17150352040647</v>
          </cell>
          <cell r="J238">
            <v>138.93254390999633</v>
          </cell>
          <cell r="K238">
            <v>166.20732668463612</v>
          </cell>
          <cell r="L238">
            <v>189.38234462622984</v>
          </cell>
          <cell r="M238">
            <v>208.55805709039851</v>
          </cell>
          <cell r="N238">
            <v>225.41188859899114</v>
          </cell>
          <cell r="O238">
            <v>243.76923887560383</v>
          </cell>
          <cell r="P238">
            <v>207.39390394772295</v>
          </cell>
        </row>
        <row r="239">
          <cell r="A239" t="str">
            <v>%/Ingresos</v>
          </cell>
          <cell r="D239">
            <v>0</v>
          </cell>
          <cell r="E239">
            <v>0</v>
          </cell>
          <cell r="F239">
            <v>0</v>
          </cell>
          <cell r="G239">
            <v>1.7260497048440229</v>
          </cell>
          <cell r="H239">
            <v>0.81454640971255543</v>
          </cell>
          <cell r="I239">
            <v>0.70186734589062871</v>
          </cell>
          <cell r="J239">
            <v>0.59675803660406013</v>
          </cell>
          <cell r="K239">
            <v>0.53443971202264073</v>
          </cell>
          <cell r="L239">
            <v>0.49672551144263283</v>
          </cell>
          <cell r="M239">
            <v>0.47567037983935356</v>
          </cell>
          <cell r="N239">
            <v>0.46737262239433708</v>
          </cell>
          <cell r="O239">
            <v>0.45948640605701657</v>
          </cell>
          <cell r="P239">
            <v>0.35538334235735758</v>
          </cell>
        </row>
        <row r="241">
          <cell r="A241" t="str">
            <v>Activo fijo neto</v>
          </cell>
          <cell r="D241">
            <v>0</v>
          </cell>
          <cell r="E241">
            <v>0</v>
          </cell>
          <cell r="F241">
            <v>0</v>
          </cell>
          <cell r="G241">
            <v>4.5200000000000005</v>
          </cell>
          <cell r="H241">
            <v>3.3900000000000006</v>
          </cell>
          <cell r="I241">
            <v>2.2600000000000007</v>
          </cell>
          <cell r="J241">
            <v>1.1300000000000008</v>
          </cell>
          <cell r="K241">
            <v>0</v>
          </cell>
          <cell r="L241">
            <v>0</v>
          </cell>
          <cell r="M241">
            <v>4.3845079687499995</v>
          </cell>
          <cell r="N241">
            <v>9.2074667343750001</v>
          </cell>
          <cell r="O241">
            <v>14.512721376562503</v>
          </cell>
          <cell r="P241">
            <v>20.348501482968754</v>
          </cell>
        </row>
        <row r="242">
          <cell r="A242" t="str">
            <v>CAPITAL INVERTIDO</v>
          </cell>
          <cell r="D242">
            <v>0</v>
          </cell>
          <cell r="E242">
            <v>0</v>
          </cell>
          <cell r="F242">
            <v>0</v>
          </cell>
          <cell r="G242">
            <v>51.544066646344348</v>
          </cell>
          <cell r="H242">
            <v>85.043441204376009</v>
          </cell>
          <cell r="I242">
            <v>115.43150352040648</v>
          </cell>
          <cell r="J242">
            <v>140.06254390999632</v>
          </cell>
          <cell r="K242">
            <v>166.20732668463612</v>
          </cell>
          <cell r="L242">
            <v>189.38234462622984</v>
          </cell>
          <cell r="M242">
            <v>212.94256505914851</v>
          </cell>
          <cell r="N242">
            <v>234.61935533336614</v>
          </cell>
          <cell r="O242">
            <v>258.28196025216636</v>
          </cell>
          <cell r="P242">
            <v>227.74240543069169</v>
          </cell>
        </row>
        <row r="244">
          <cell r="A244" t="str">
            <v>CAPITAL FINANCIERO</v>
          </cell>
        </row>
        <row r="245">
          <cell r="A245" t="str">
            <v>Obligaciones Corto Plazo</v>
          </cell>
          <cell r="D245">
            <v>0</v>
          </cell>
          <cell r="E245">
            <v>0</v>
          </cell>
          <cell r="F245">
            <v>0</v>
          </cell>
          <cell r="G245">
            <v>133.95165712400001</v>
          </cell>
          <cell r="H245">
            <v>236.93883466344079</v>
          </cell>
          <cell r="I245">
            <v>322.80730401092319</v>
          </cell>
          <cell r="J245">
            <v>387.94921203291932</v>
          </cell>
          <cell r="K245">
            <v>435.81326878491558</v>
          </cell>
          <cell r="L245">
            <v>464.52629523907956</v>
          </cell>
          <cell r="M245">
            <v>482.92672422535526</v>
          </cell>
          <cell r="N245">
            <v>499.31741223037892</v>
          </cell>
          <cell r="O245">
            <v>516.85514984335327</v>
          </cell>
          <cell r="P245">
            <v>479.33248617221614</v>
          </cell>
        </row>
        <row r="246">
          <cell r="A246" t="str">
            <v>Obligaciones Largo Plazo</v>
          </cell>
          <cell r="D246">
            <v>0</v>
          </cell>
          <cell r="E246">
            <v>0</v>
          </cell>
          <cell r="F246">
            <v>0</v>
          </cell>
          <cell r="G246">
            <v>0</v>
          </cell>
          <cell r="H246">
            <v>0</v>
          </cell>
          <cell r="I246">
            <v>0</v>
          </cell>
          <cell r="J246">
            <v>0</v>
          </cell>
          <cell r="K246">
            <v>0</v>
          </cell>
          <cell r="L246">
            <v>0</v>
          </cell>
          <cell r="M246">
            <v>0</v>
          </cell>
          <cell r="N246">
            <v>0</v>
          </cell>
          <cell r="O246">
            <v>0</v>
          </cell>
          <cell r="P246">
            <v>0</v>
          </cell>
        </row>
        <row r="247">
          <cell r="A247" t="str">
            <v>Subtotal Obligaciones</v>
          </cell>
          <cell r="D247">
            <v>0</v>
          </cell>
          <cell r="E247">
            <v>0</v>
          </cell>
          <cell r="F247">
            <v>0</v>
          </cell>
          <cell r="G247">
            <v>133.95165712400001</v>
          </cell>
          <cell r="H247">
            <v>236.93883466344079</v>
          </cell>
          <cell r="I247">
            <v>322.80730401092319</v>
          </cell>
          <cell r="J247">
            <v>387.94921203291932</v>
          </cell>
          <cell r="K247">
            <v>435.81326878491558</v>
          </cell>
          <cell r="L247">
            <v>464.52629523907956</v>
          </cell>
          <cell r="M247">
            <v>482.92672422535526</v>
          </cell>
          <cell r="N247">
            <v>499.31741223037892</v>
          </cell>
          <cell r="O247">
            <v>516.85514984335327</v>
          </cell>
          <cell r="P247">
            <v>479.33248617221614</v>
          </cell>
        </row>
        <row r="249">
          <cell r="A249" t="str">
            <v>Inversiones Temporales</v>
          </cell>
          <cell r="D249">
            <v>0</v>
          </cell>
          <cell r="E249">
            <v>0</v>
          </cell>
          <cell r="F249">
            <v>0</v>
          </cell>
          <cell r="G249">
            <v>0</v>
          </cell>
          <cell r="H249">
            <v>0</v>
          </cell>
          <cell r="I249">
            <v>0</v>
          </cell>
          <cell r="J249">
            <v>0</v>
          </cell>
          <cell r="K249">
            <v>0</v>
          </cell>
          <cell r="L249">
            <v>0</v>
          </cell>
          <cell r="M249">
            <v>0</v>
          </cell>
          <cell r="N249">
            <v>0</v>
          </cell>
          <cell r="O249">
            <v>0</v>
          </cell>
          <cell r="P249">
            <v>0</v>
          </cell>
        </row>
        <row r="250">
          <cell r="A250" t="str">
            <v>Neto con bancos</v>
          </cell>
          <cell r="D250">
            <v>0</v>
          </cell>
          <cell r="E250">
            <v>0</v>
          </cell>
          <cell r="F250">
            <v>0</v>
          </cell>
          <cell r="G250">
            <v>133.95165712400001</v>
          </cell>
          <cell r="H250">
            <v>236.93883466344079</v>
          </cell>
          <cell r="I250">
            <v>322.80730401092319</v>
          </cell>
          <cell r="J250">
            <v>387.94921203291932</v>
          </cell>
          <cell r="K250">
            <v>435.81326878491558</v>
          </cell>
          <cell r="L250">
            <v>464.52629523907956</v>
          </cell>
          <cell r="M250">
            <v>482.92672422535526</v>
          </cell>
          <cell r="N250">
            <v>499.31741223037892</v>
          </cell>
          <cell r="O250">
            <v>516.85514984335327</v>
          </cell>
          <cell r="P250">
            <v>479.33248617221614</v>
          </cell>
        </row>
        <row r="252">
          <cell r="A252" t="str">
            <v>Patrimonio</v>
          </cell>
          <cell r="D252">
            <v>0</v>
          </cell>
          <cell r="E252">
            <v>0</v>
          </cell>
          <cell r="F252">
            <v>0</v>
          </cell>
          <cell r="G252">
            <v>-82.40759047765566</v>
          </cell>
          <cell r="H252">
            <v>-151.89539345906479</v>
          </cell>
          <cell r="I252">
            <v>-207.37580049051672</v>
          </cell>
          <cell r="J252">
            <v>-247.886668122923</v>
          </cell>
          <cell r="K252">
            <v>-269.60594210027944</v>
          </cell>
          <cell r="L252">
            <v>-275.14395061284972</v>
          </cell>
          <cell r="M252">
            <v>-269.98415916620672</v>
          </cell>
          <cell r="N252">
            <v>-264.69805689701275</v>
          </cell>
          <cell r="O252">
            <v>-258.57318959118692</v>
          </cell>
          <cell r="P252">
            <v>-251.59008074152445</v>
          </cell>
        </row>
        <row r="254">
          <cell r="A254" t="str">
            <v>CAPITAL FINANCIERO</v>
          </cell>
          <cell r="D254">
            <v>0</v>
          </cell>
          <cell r="E254">
            <v>0</v>
          </cell>
          <cell r="F254">
            <v>0</v>
          </cell>
          <cell r="G254">
            <v>51.544066646344348</v>
          </cell>
          <cell r="H254">
            <v>85.043441204375995</v>
          </cell>
          <cell r="I254">
            <v>115.43150352040647</v>
          </cell>
          <cell r="J254">
            <v>140.06254390999632</v>
          </cell>
          <cell r="K254">
            <v>166.20732668463614</v>
          </cell>
          <cell r="L254">
            <v>189.38234462622984</v>
          </cell>
          <cell r="M254">
            <v>212.94256505914854</v>
          </cell>
          <cell r="N254">
            <v>234.61935533336617</v>
          </cell>
          <cell r="O254">
            <v>258.28196025216636</v>
          </cell>
          <cell r="P254">
            <v>227.74240543069169</v>
          </cell>
        </row>
        <row r="256">
          <cell r="A256" t="str">
            <v>CONTROL</v>
          </cell>
          <cell r="D256">
            <v>0</v>
          </cell>
          <cell r="E256">
            <v>0</v>
          </cell>
          <cell r="F256">
            <v>0</v>
          </cell>
          <cell r="G256">
            <v>0</v>
          </cell>
          <cell r="H256">
            <v>0</v>
          </cell>
          <cell r="I256">
            <v>0</v>
          </cell>
          <cell r="J256">
            <v>0</v>
          </cell>
          <cell r="K256">
            <v>0</v>
          </cell>
          <cell r="L256">
            <v>0</v>
          </cell>
          <cell r="M256">
            <v>0</v>
          </cell>
          <cell r="N256">
            <v>0</v>
          </cell>
          <cell r="O256">
            <v>0</v>
          </cell>
          <cell r="P256">
            <v>0</v>
          </cell>
        </row>
        <row r="258">
          <cell r="A258" t="str">
            <v>COSTO DE CAPITAL PROMEDIO PONDERADO</v>
          </cell>
        </row>
        <row r="259">
          <cell r="A259" t="str">
            <v>Costo del dinero en moneda local</v>
          </cell>
          <cell r="E259">
            <v>6.5000000000000002E-2</v>
          </cell>
          <cell r="F259">
            <v>6.5000000000000002E-2</v>
          </cell>
          <cell r="G259">
            <v>6.5000000000000002E-2</v>
          </cell>
          <cell r="H259">
            <v>6.5000000000000002E-2</v>
          </cell>
          <cell r="I259">
            <v>6.5000000000000002E-2</v>
          </cell>
          <cell r="J259">
            <v>6.5000000000000002E-2</v>
          </cell>
          <cell r="K259">
            <v>6.5000000000000002E-2</v>
          </cell>
          <cell r="L259">
            <v>6.5000000000000002E-2</v>
          </cell>
          <cell r="M259">
            <v>6.5000000000000002E-2</v>
          </cell>
          <cell r="N259">
            <v>6.5000000000000002E-2</v>
          </cell>
          <cell r="O259">
            <v>6.5000000000000002E-2</v>
          </cell>
          <cell r="P259">
            <v>6.5000000000000002E-2</v>
          </cell>
        </row>
        <row r="260">
          <cell r="A260" t="str">
            <v>Costo con escudo fiscal</v>
          </cell>
          <cell r="E260">
            <v>5.4504373177842548E-2</v>
          </cell>
          <cell r="F260">
            <v>5.7788461538461566E-2</v>
          </cell>
          <cell r="G260">
            <v>5.329268292682926E-2</v>
          </cell>
          <cell r="H260">
            <v>5.329268292682926E-2</v>
          </cell>
          <cell r="I260">
            <v>5.329268292682926E-2</v>
          </cell>
          <cell r="J260">
            <v>5.329268292682926E-2</v>
          </cell>
          <cell r="K260">
            <v>5.329268292682926E-2</v>
          </cell>
          <cell r="L260">
            <v>5.329268292682926E-2</v>
          </cell>
          <cell r="M260">
            <v>5.329268292682926E-2</v>
          </cell>
          <cell r="N260">
            <v>5.329268292682926E-2</v>
          </cell>
          <cell r="O260">
            <v>5.329268292682926E-2</v>
          </cell>
          <cell r="P260">
            <v>5.329268292682926E-2</v>
          </cell>
        </row>
        <row r="261">
          <cell r="A261" t="str">
            <v>Costo en US$</v>
          </cell>
          <cell r="E261">
            <v>0.19767241379310341</v>
          </cell>
          <cell r="F261">
            <v>0.23748484848484841</v>
          </cell>
          <cell r="G261">
            <v>3.0798969072164839E-2</v>
          </cell>
          <cell r="H261">
            <v>3.0798969072164839E-2</v>
          </cell>
          <cell r="I261">
            <v>2.092499999999986E-2</v>
          </cell>
          <cell r="J261">
            <v>-1.2500000000004174E-4</v>
          </cell>
          <cell r="K261">
            <v>1.0399999999999965E-2</v>
          </cell>
          <cell r="L261">
            <v>5.2499999999999991E-2</v>
          </cell>
          <cell r="M261">
            <v>5.2499999999999991E-2</v>
          </cell>
          <cell r="N261">
            <v>5.2499999999999991E-2</v>
          </cell>
          <cell r="O261">
            <v>5.2499999999999991E-2</v>
          </cell>
          <cell r="P261">
            <v>5.2499999999999991E-2</v>
          </cell>
        </row>
        <row r="262">
          <cell r="A262" t="str">
            <v>Costo Accionista</v>
          </cell>
          <cell r="E262">
            <v>0.1833499999999999</v>
          </cell>
          <cell r="F262">
            <v>0.19599999999999995</v>
          </cell>
          <cell r="G262">
            <v>0.17874999999999974</v>
          </cell>
          <cell r="H262">
            <v>0.17874999999999974</v>
          </cell>
          <cell r="I262">
            <v>0.17874999999999974</v>
          </cell>
          <cell r="J262">
            <v>0.17874999999999974</v>
          </cell>
          <cell r="K262">
            <v>0.17874999999999974</v>
          </cell>
          <cell r="L262">
            <v>0.17874999999999974</v>
          </cell>
          <cell r="M262">
            <v>0.17874999999999974</v>
          </cell>
          <cell r="N262">
            <v>0.17874999999999974</v>
          </cell>
          <cell r="O262">
            <v>0.17874999999999974</v>
          </cell>
          <cell r="P262">
            <v>0.17874999999999974</v>
          </cell>
        </row>
        <row r="264">
          <cell r="A264" t="str">
            <v>Pasivo Financiero</v>
          </cell>
        </row>
        <row r="265">
          <cell r="A265" t="str">
            <v>% obligaciones en moneda nacional</v>
          </cell>
          <cell r="E265">
            <v>0</v>
          </cell>
          <cell r="F265">
            <v>0</v>
          </cell>
          <cell r="G265">
            <v>1</v>
          </cell>
          <cell r="H265">
            <v>1</v>
          </cell>
          <cell r="I265">
            <v>1</v>
          </cell>
          <cell r="J265">
            <v>1</v>
          </cell>
          <cell r="K265">
            <v>1</v>
          </cell>
          <cell r="L265">
            <v>1</v>
          </cell>
          <cell r="M265">
            <v>1</v>
          </cell>
          <cell r="N265">
            <v>1</v>
          </cell>
          <cell r="O265">
            <v>1</v>
          </cell>
          <cell r="P265">
            <v>1</v>
          </cell>
        </row>
        <row r="266">
          <cell r="A266" t="str">
            <v>% Obligaciones en moneda extranjera</v>
          </cell>
          <cell r="E266">
            <v>1</v>
          </cell>
          <cell r="F266">
            <v>1</v>
          </cell>
          <cell r="G266">
            <v>0</v>
          </cell>
          <cell r="H266">
            <v>0</v>
          </cell>
          <cell r="I266">
            <v>0</v>
          </cell>
          <cell r="J266">
            <v>0</v>
          </cell>
          <cell r="K266">
            <v>0</v>
          </cell>
          <cell r="L266">
            <v>0</v>
          </cell>
          <cell r="M266">
            <v>0</v>
          </cell>
          <cell r="N266">
            <v>0</v>
          </cell>
          <cell r="O266">
            <v>0</v>
          </cell>
          <cell r="P266">
            <v>0</v>
          </cell>
        </row>
        <row r="267">
          <cell r="A267" t="str">
            <v>COSTO PROMEDIO DEL PASIVO FINANCIERO</v>
          </cell>
          <cell r="E267">
            <v>0.19767241379310341</v>
          </cell>
          <cell r="F267">
            <v>0.23748484848484841</v>
          </cell>
          <cell r="G267">
            <v>5.329268292682926E-2</v>
          </cell>
          <cell r="H267">
            <v>5.329268292682926E-2</v>
          </cell>
          <cell r="I267">
            <v>5.329268292682926E-2</v>
          </cell>
          <cell r="J267">
            <v>5.329268292682926E-2</v>
          </cell>
          <cell r="K267">
            <v>5.329268292682926E-2</v>
          </cell>
          <cell r="L267">
            <v>5.329268292682926E-2</v>
          </cell>
          <cell r="M267">
            <v>5.329268292682926E-2</v>
          </cell>
          <cell r="N267">
            <v>5.329268292682926E-2</v>
          </cell>
          <cell r="O267">
            <v>5.329268292682926E-2</v>
          </cell>
          <cell r="P267">
            <v>5.329268292682926E-2</v>
          </cell>
        </row>
        <row r="268">
          <cell r="A268" t="str">
            <v>Relación deuda/ Capital</v>
          </cell>
        </row>
        <row r="269">
          <cell r="A269" t="str">
            <v>% Pasivo financiero</v>
          </cell>
          <cell r="E269">
            <v>0</v>
          </cell>
          <cell r="F269">
            <v>0</v>
          </cell>
          <cell r="G269">
            <v>0</v>
          </cell>
          <cell r="H269">
            <v>0</v>
          </cell>
          <cell r="I269">
            <v>0</v>
          </cell>
          <cell r="J269">
            <v>0</v>
          </cell>
          <cell r="K269">
            <v>0</v>
          </cell>
          <cell r="L269">
            <v>0</v>
          </cell>
          <cell r="M269">
            <v>0</v>
          </cell>
          <cell r="N269">
            <v>0</v>
          </cell>
          <cell r="O269">
            <v>0</v>
          </cell>
          <cell r="P269">
            <v>0</v>
          </cell>
        </row>
        <row r="270">
          <cell r="A270" t="str">
            <v>% Accionistas</v>
          </cell>
          <cell r="E270">
            <v>1</v>
          </cell>
          <cell r="F270">
            <v>1</v>
          </cell>
          <cell r="G270">
            <v>1</v>
          </cell>
          <cell r="H270">
            <v>1</v>
          </cell>
          <cell r="I270">
            <v>1</v>
          </cell>
          <cell r="J270">
            <v>1</v>
          </cell>
          <cell r="K270">
            <v>1</v>
          </cell>
          <cell r="L270">
            <v>1</v>
          </cell>
          <cell r="M270">
            <v>1</v>
          </cell>
          <cell r="N270">
            <v>1</v>
          </cell>
          <cell r="O270">
            <v>1</v>
          </cell>
          <cell r="P270">
            <v>1</v>
          </cell>
        </row>
        <row r="272">
          <cell r="A272" t="str">
            <v>COSTO DE CAPITAL PROMEDIO PONDERADO</v>
          </cell>
          <cell r="E272">
            <v>0.24375862068965515</v>
          </cell>
          <cell r="F272">
            <v>0.28510303030303019</v>
          </cell>
          <cell r="G272">
            <v>7.0463917525773079E-2</v>
          </cell>
          <cell r="H272">
            <v>7.0463917525773079E-2</v>
          </cell>
          <cell r="I272">
            <v>6.0209999999999875E-2</v>
          </cell>
          <cell r="J272">
            <v>3.8349999999999884E-2</v>
          </cell>
          <cell r="K272">
            <v>4.927999999999999E-2</v>
          </cell>
          <cell r="L272">
            <v>9.2999999999999972E-2</v>
          </cell>
          <cell r="M272">
            <v>9.2999999999999972E-2</v>
          </cell>
          <cell r="N272">
            <v>9.2999999999999972E-2</v>
          </cell>
          <cell r="O272">
            <v>9.2999999999999972E-2</v>
          </cell>
          <cell r="P272">
            <v>9.2999999999999972E-2</v>
          </cell>
        </row>
        <row r="275">
          <cell r="A275" t="str">
            <v>CALCULO DEL EVA</v>
          </cell>
        </row>
        <row r="276">
          <cell r="A276" t="str">
            <v>Utilidad Operacional</v>
          </cell>
          <cell r="D276">
            <v>0</v>
          </cell>
          <cell r="E276">
            <v>0</v>
          </cell>
          <cell r="F276">
            <v>0</v>
          </cell>
          <cell r="G276">
            <v>-82.407590477655674</v>
          </cell>
          <cell r="H276">
            <v>-65.61839187853478</v>
          </cell>
          <cell r="I276">
            <v>-47.779894904890121</v>
          </cell>
          <cell r="J276">
            <v>-30.019630252051286</v>
          </cell>
          <cell r="K276">
            <v>-9.110924586286643</v>
          </cell>
          <cell r="L276">
            <v>8.6259227229395492</v>
          </cell>
          <cell r="M276">
            <v>21.591333639581606</v>
          </cell>
          <cell r="N276">
            <v>29.65323209253782</v>
          </cell>
          <cell r="O276">
            <v>38.839280714282523</v>
          </cell>
          <cell r="P276">
            <v>49.279021879092596</v>
          </cell>
        </row>
        <row r="277">
          <cell r="A277" t="str">
            <v>Impuestos Operacionales</v>
          </cell>
          <cell r="D277">
            <v>0</v>
          </cell>
          <cell r="E277">
            <v>0</v>
          </cell>
          <cell r="F277">
            <v>0</v>
          </cell>
          <cell r="G277">
            <v>0</v>
          </cell>
          <cell r="H277">
            <v>0</v>
          </cell>
          <cell r="I277">
            <v>0</v>
          </cell>
          <cell r="J277">
            <v>0</v>
          </cell>
          <cell r="K277">
            <v>0</v>
          </cell>
          <cell r="L277">
            <v>2.5877768168818647</v>
          </cell>
          <cell r="M277">
            <v>6.4774000918744816</v>
          </cell>
          <cell r="N277">
            <v>8.895969627761346</v>
          </cell>
          <cell r="O277">
            <v>11.651784214284756</v>
          </cell>
          <cell r="P277">
            <v>14.783706563727778</v>
          </cell>
        </row>
        <row r="278">
          <cell r="A278" t="str">
            <v>NOPAT</v>
          </cell>
          <cell r="D278">
            <v>0</v>
          </cell>
          <cell r="E278">
            <v>0</v>
          </cell>
          <cell r="F278">
            <v>0</v>
          </cell>
          <cell r="G278">
            <v>-82.407590477655674</v>
          </cell>
          <cell r="H278">
            <v>-65.61839187853478</v>
          </cell>
          <cell r="I278">
            <v>-47.779894904890121</v>
          </cell>
          <cell r="J278">
            <v>-30.019630252051286</v>
          </cell>
          <cell r="K278">
            <v>-9.110924586286643</v>
          </cell>
          <cell r="L278">
            <v>6.0381459060576841</v>
          </cell>
          <cell r="M278">
            <v>15.113933547707123</v>
          </cell>
          <cell r="N278">
            <v>20.757262464776474</v>
          </cell>
          <cell r="O278">
            <v>27.187496499997767</v>
          </cell>
          <cell r="P278">
            <v>34.49531531536482</v>
          </cell>
        </row>
        <row r="279">
          <cell r="A279" t="str">
            <v>Capital Invertido Promedio</v>
          </cell>
          <cell r="E279">
            <v>0</v>
          </cell>
          <cell r="F279">
            <v>0</v>
          </cell>
          <cell r="G279">
            <v>25.772033323172174</v>
          </cell>
          <cell r="H279">
            <v>68.293753925360178</v>
          </cell>
          <cell r="I279">
            <v>100.23747236239124</v>
          </cell>
          <cell r="J279">
            <v>127.74702371520141</v>
          </cell>
          <cell r="K279">
            <v>153.13493529731622</v>
          </cell>
          <cell r="L279">
            <v>177.79483565543296</v>
          </cell>
          <cell r="M279">
            <v>201.16245484268916</v>
          </cell>
          <cell r="N279">
            <v>223.78096019625733</v>
          </cell>
          <cell r="O279">
            <v>246.45065779276626</v>
          </cell>
          <cell r="P279">
            <v>243.01218284142902</v>
          </cell>
        </row>
        <row r="280">
          <cell r="A280" t="str">
            <v>Rentabilidad/Capital Invertido Promedio</v>
          </cell>
          <cell r="E280">
            <v>0</v>
          </cell>
          <cell r="F280">
            <v>0</v>
          </cell>
          <cell r="G280">
            <v>-3.1975587430100552</v>
          </cell>
          <cell r="H280">
            <v>-0.96082567009349984</v>
          </cell>
          <cell r="I280">
            <v>-0.4766669966711668</v>
          </cell>
          <cell r="J280">
            <v>-0.23499279575371482</v>
          </cell>
          <cell r="K280">
            <v>-5.9496055348817044E-2</v>
          </cell>
          <cell r="L280">
            <v>3.3961312114597256E-2</v>
          </cell>
          <cell r="M280">
            <v>7.5132974289493309E-2</v>
          </cell>
          <cell r="N280">
            <v>9.2757053355085356E-2</v>
          </cell>
          <cell r="O280">
            <v>0.11031618557439195</v>
          </cell>
          <cell r="P280">
            <v>0.14194891347432487</v>
          </cell>
        </row>
        <row r="281">
          <cell r="A281" t="str">
            <v>Costo de Capital PromedioPonderado</v>
          </cell>
          <cell r="E281">
            <v>0.24375862068965515</v>
          </cell>
          <cell r="F281">
            <v>0.28510303030303019</v>
          </cell>
          <cell r="G281">
            <v>7.0463917525773079E-2</v>
          </cell>
          <cell r="H281">
            <v>7.0463917525773079E-2</v>
          </cell>
          <cell r="I281">
            <v>6.0209999999999875E-2</v>
          </cell>
          <cell r="J281">
            <v>3.8349999999999884E-2</v>
          </cell>
          <cell r="K281">
            <v>4.927999999999999E-2</v>
          </cell>
          <cell r="L281">
            <v>9.2999999999999972E-2</v>
          </cell>
          <cell r="M281">
            <v>9.2999999999999972E-2</v>
          </cell>
          <cell r="N281">
            <v>9.2999999999999972E-2</v>
          </cell>
          <cell r="O281">
            <v>9.2999999999999972E-2</v>
          </cell>
          <cell r="P281">
            <v>9.2999999999999972E-2</v>
          </cell>
        </row>
        <row r="282">
          <cell r="A282" t="str">
            <v>Spread de Rentabilidad</v>
          </cell>
          <cell r="E282">
            <v>-0.24375862068965515</v>
          </cell>
          <cell r="F282">
            <v>-0.28510303030303019</v>
          </cell>
          <cell r="G282">
            <v>-3.268022660535828</v>
          </cell>
          <cell r="H282">
            <v>-1.0312895876192729</v>
          </cell>
          <cell r="I282">
            <v>-0.53687699667116662</v>
          </cell>
          <cell r="J282">
            <v>-0.27334279575371467</v>
          </cell>
          <cell r="K282">
            <v>-0.10877605534881704</v>
          </cell>
          <cell r="L282">
            <v>-5.9038687885402716E-2</v>
          </cell>
          <cell r="M282">
            <v>-1.7867025710506662E-2</v>
          </cell>
          <cell r="N282">
            <v>-2.4294664491461559E-4</v>
          </cell>
          <cell r="O282">
            <v>1.7316185574391976E-2</v>
          </cell>
          <cell r="P282">
            <v>4.8948913474324895E-2</v>
          </cell>
        </row>
        <row r="283">
          <cell r="A283" t="str">
            <v>EVA</v>
          </cell>
          <cell r="E283">
            <v>0</v>
          </cell>
          <cell r="F283">
            <v>0</v>
          </cell>
          <cell r="G283">
            <v>-84.223588908211141</v>
          </cell>
          <cell r="H283">
            <v>-70.430637322656793</v>
          </cell>
          <cell r="I283">
            <v>-53.815193115829679</v>
          </cell>
          <cell r="J283">
            <v>-34.918728611529247</v>
          </cell>
          <cell r="K283">
            <v>-16.657414197738387</v>
          </cell>
          <cell r="L283">
            <v>-10.496773809897578</v>
          </cell>
          <cell r="M283">
            <v>-3.5941747526629624</v>
          </cell>
          <cell r="N283">
            <v>-5.4366833475451855E-2</v>
          </cell>
          <cell r="O283">
            <v>4.2675853252705123</v>
          </cell>
          <cell r="P283">
            <v>11.895182311111931</v>
          </cell>
        </row>
        <row r="284">
          <cell r="A284" t="str">
            <v>% EVA</v>
          </cell>
          <cell r="F284">
            <v>0</v>
          </cell>
          <cell r="G284">
            <v>0</v>
          </cell>
          <cell r="H284">
            <v>-0.16376589699337363</v>
          </cell>
          <cell r="I284">
            <v>-0.2359121660465523</v>
          </cell>
          <cell r="J284">
            <v>-0.35113623886155043</v>
          </cell>
          <cell r="K284">
            <v>-0.52296618863040312</v>
          </cell>
          <cell r="L284">
            <v>-0.36984374133394926</v>
          </cell>
          <cell r="M284">
            <v>-0.65759243575640758</v>
          </cell>
          <cell r="N284">
            <v>-0.98487362545875912</v>
          </cell>
          <cell r="O284">
            <v>-79.496117071034604</v>
          </cell>
          <cell r="P284">
            <v>1.7873332117519931</v>
          </cell>
        </row>
        <row r="286">
          <cell r="A286" t="str">
            <v>VALORACION</v>
          </cell>
        </row>
        <row r="287">
          <cell r="A287" t="str">
            <v>FLUJO DE CAJA LIBRE</v>
          </cell>
          <cell r="F287">
            <v>0</v>
          </cell>
          <cell r="G287">
            <v>-133.95165712400001</v>
          </cell>
          <cell r="H287">
            <v>-99.117766436566427</v>
          </cell>
          <cell r="I287">
            <v>-78.167957220920556</v>
          </cell>
          <cell r="J287">
            <v>-54.65067064164117</v>
          </cell>
          <cell r="K287">
            <v>-35.255707360926415</v>
          </cell>
          <cell r="L287">
            <v>-14.549095218654148</v>
          </cell>
          <cell r="M287">
            <v>-7.8324557695866428</v>
          </cell>
          <cell r="N287">
            <v>-0.24431358225373501</v>
          </cell>
          <cell r="O287">
            <v>4.2676272311039227</v>
          </cell>
          <cell r="P287">
            <v>65.851879351736414</v>
          </cell>
        </row>
        <row r="288">
          <cell r="A288" t="str">
            <v>FACTOR DE DESCUENTO</v>
          </cell>
          <cell r="F288">
            <v>1</v>
          </cell>
          <cell r="G288">
            <v>1.0704639175257731</v>
          </cell>
          <cell r="H288">
            <v>1.1458929987246251</v>
          </cell>
          <cell r="I288">
            <v>1.2148872161778346</v>
          </cell>
          <cell r="J288">
            <v>1.2614781409182545</v>
          </cell>
          <cell r="K288">
            <v>1.323643783702706</v>
          </cell>
          <cell r="L288">
            <v>1.4467426555870575</v>
          </cell>
          <cell r="M288">
            <v>1.5812897225566538</v>
          </cell>
          <cell r="N288">
            <v>1.7283496667544225</v>
          </cell>
          <cell r="O288">
            <v>1.8890861857625838</v>
          </cell>
          <cell r="P288">
            <v>2.064771201038504</v>
          </cell>
        </row>
        <row r="289">
          <cell r="A289" t="str">
            <v>VPN FLUJO DE CAJA LIBRE</v>
          </cell>
          <cell r="F289">
            <v>0</v>
          </cell>
          <cell r="G289">
            <v>-125.13421043990949</v>
          </cell>
          <cell r="H289">
            <v>-86.498273876255595</v>
          </cell>
          <cell r="I289">
            <v>-64.341739858655629</v>
          </cell>
          <cell r="J289">
            <v>-43.322725038945094</v>
          </cell>
          <cell r="K289">
            <v>-26.635343885575896</v>
          </cell>
          <cell r="L289">
            <v>-10.05645002756239</v>
          </cell>
          <cell r="M289">
            <v>-4.9532072825484548</v>
          </cell>
          <cell r="N289">
            <v>-0.14135657092613599</v>
          </cell>
          <cell r="O289">
            <v>2.2590960980328023</v>
          </cell>
          <cell r="P289">
            <v>31.893063656939489</v>
          </cell>
        </row>
        <row r="290">
          <cell r="A290" t="str">
            <v>VPN ACUM FLUJO DE CAJA LIBRE</v>
          </cell>
          <cell r="G290">
            <v>-125.13421043990949</v>
          </cell>
          <cell r="H290">
            <v>-211.63248431616509</v>
          </cell>
          <cell r="I290">
            <v>-275.97422417482073</v>
          </cell>
          <cell r="J290">
            <v>-319.29694921376586</v>
          </cell>
          <cell r="K290">
            <v>-345.93229309934173</v>
          </cell>
          <cell r="L290">
            <v>-355.98874312690413</v>
          </cell>
          <cell r="M290">
            <v>-360.9419504094526</v>
          </cell>
          <cell r="N290">
            <v>-361.08330698037872</v>
          </cell>
          <cell r="O290">
            <v>-358.82421088234594</v>
          </cell>
          <cell r="P290">
            <v>-326.93114722540645</v>
          </cell>
        </row>
        <row r="291">
          <cell r="A291" t="str">
            <v>VALOR TERMINAL</v>
          </cell>
          <cell r="K291">
            <v>-1488.3484367771584</v>
          </cell>
          <cell r="L291">
            <v>-614.20191923889752</v>
          </cell>
          <cell r="M291">
            <v>-330.65350757109849</v>
          </cell>
          <cell r="N291">
            <v>-10.313897109146508</v>
          </cell>
          <cell r="O291">
            <v>180.16136375129739</v>
          </cell>
          <cell r="P291">
            <v>2779.9907881190079</v>
          </cell>
        </row>
        <row r="292">
          <cell r="A292" t="str">
            <v>VPN VALOR TERMINAL</v>
          </cell>
          <cell r="K292">
            <v>-1179.8448094342409</v>
          </cell>
          <cell r="L292">
            <v>-464.02357401683605</v>
          </cell>
          <cell r="M292">
            <v>-228.55032738142796</v>
          </cell>
          <cell r="N292">
            <v>-6.5224588271343711</v>
          </cell>
          <cell r="O292">
            <v>104.23895535537841</v>
          </cell>
          <cell r="P292">
            <v>1471.606117852577</v>
          </cell>
        </row>
        <row r="293">
          <cell r="A293" t="str">
            <v>VALOR VPN FLUJOS DE CAJA LIBRE</v>
          </cell>
          <cell r="D293">
            <v>-319.29694921376586</v>
          </cell>
          <cell r="H293">
            <v>-319.29694921376586</v>
          </cell>
        </row>
        <row r="294">
          <cell r="A294" t="str">
            <v>VALOR TERMINAL</v>
          </cell>
          <cell r="D294">
            <v>-1179.8448094342409</v>
          </cell>
          <cell r="H294">
            <v>-1179.8448094342409</v>
          </cell>
        </row>
        <row r="295">
          <cell r="A295" t="str">
            <v>VALOR OPERACIÓN</v>
          </cell>
          <cell r="D295">
            <v>-1499.1417586480068</v>
          </cell>
          <cell r="H295">
            <v>-1499.1417586480068</v>
          </cell>
        </row>
        <row r="296">
          <cell r="A296" t="str">
            <v>Menos PASIVO FINANCIERO NETO</v>
          </cell>
          <cell r="D296">
            <v>0</v>
          </cell>
          <cell r="H296">
            <v>0</v>
          </cell>
        </row>
        <row r="297">
          <cell r="A297" t="str">
            <v>VALOR PATRIMONIAL</v>
          </cell>
          <cell r="D297">
            <v>-1499.1417586480068</v>
          </cell>
          <cell r="H297">
            <v>-1499.1417586480068</v>
          </cell>
        </row>
      </sheetData>
      <sheetData sheetId="4"/>
      <sheetData sheetId="5"/>
      <sheetData sheetId="6"/>
      <sheetData sheetId="7"/>
      <sheetData sheetId="8"/>
      <sheetData sheetId="9"/>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2"/>
      <sheetName val="INICIO"/>
      <sheetName val="PRESENTACION"/>
      <sheetName val="RESUMEN"/>
      <sheetName val="Hoja5"/>
      <sheetName val="Consolidado Recomendaciones "/>
      <sheetName val="Consolidado Recomendaciones (2)"/>
      <sheetName val="Consolidado Proposiciones"/>
      <sheetName val="Datos"/>
      <sheetName val="Hoja1"/>
      <sheetName val="COMENTARIOS ADMINISTRATIVOS"/>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2"/>
      <sheetName val="INICIO"/>
      <sheetName val="RESUMEN"/>
      <sheetName val="Consolidado Recomend final"/>
      <sheetName val="Consolidado Proposiciones"/>
      <sheetName val="Datos"/>
      <sheetName val="Hoja1"/>
      <sheetName val="COMENTARIOS ADMINISTRATIVOS"/>
      <sheetName val="Hoja2"/>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2"/>
      <sheetName val="INICIO"/>
      <sheetName val="recom retiradas"/>
      <sheetName val="Consolidado Recomendaciones"/>
      <sheetName val="Consolidado Recomendaciones."/>
      <sheetName val="Consolidado Proposiciones"/>
      <sheetName val="Consolidado Resumen (2)"/>
      <sheetName val="Hoja3"/>
      <sheetName val="Consolidado Recom original"/>
      <sheetName val="Datos"/>
      <sheetName val="Hoja1"/>
      <sheetName val="COMENTARIOS ADMINISTRATIVOS"/>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2"/>
      <sheetName val="INICIO"/>
      <sheetName val="Hoja8"/>
      <sheetName val="RESUMEN"/>
      <sheetName val="Consolidado inicial"/>
      <sheetName val="generacion de valor"/>
      <sheetName val="Excelencia en el servicio"/>
      <sheetName val="Capital humano"/>
      <sheetName val="Consolidado Proposiciones"/>
      <sheetName val="Datos"/>
      <sheetName val="Hoja1"/>
      <sheetName val="COMENTARIOS ADMINISTRATIVOS"/>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2"/>
      <sheetName val="INICIO"/>
      <sheetName val="Hoja8"/>
      <sheetName val="RESUM 2"/>
      <sheetName val="RESUMEN"/>
      <sheetName val="Consolidado inicial"/>
      <sheetName val="CONSOLIDADO"/>
      <sheetName val="generacion de valor"/>
      <sheetName val="Excelencia en el servicio"/>
      <sheetName val="Capital humano"/>
      <sheetName val="Consolidado Proposiciones"/>
      <sheetName val="Datos"/>
      <sheetName val="Hoja1"/>
      <sheetName val="COMENTARIOS ADMINISTRATIVOS"/>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8"/>
  <sheetViews>
    <sheetView topLeftCell="A12" zoomScale="90" zoomScaleNormal="90" workbookViewId="0">
      <selection activeCell="A21" sqref="A21:F38"/>
    </sheetView>
  </sheetViews>
  <sheetFormatPr baseColWidth="10" defaultRowHeight="15" x14ac:dyDescent="0.25"/>
  <cols>
    <col min="1" max="1" width="25.85546875" customWidth="1"/>
    <col min="2" max="2" width="7.28515625" bestFit="1" customWidth="1"/>
    <col min="3" max="3" width="8.140625" bestFit="1" customWidth="1"/>
    <col min="4" max="4" width="8.140625" customWidth="1"/>
    <col min="5" max="6" width="7" bestFit="1" customWidth="1"/>
  </cols>
  <sheetData>
    <row r="1" spans="1:6" x14ac:dyDescent="0.25">
      <c r="B1" s="258" t="s">
        <v>19</v>
      </c>
      <c r="C1" s="258"/>
      <c r="D1" s="258"/>
      <c r="E1" s="258"/>
      <c r="F1" s="258"/>
    </row>
    <row r="2" spans="1:6" x14ac:dyDescent="0.25">
      <c r="A2" t="s">
        <v>78</v>
      </c>
      <c r="B2" s="21" t="s">
        <v>51</v>
      </c>
      <c r="C2" s="21" t="s">
        <v>99</v>
      </c>
      <c r="D2" s="21" t="s">
        <v>90</v>
      </c>
      <c r="E2" s="21" t="s">
        <v>54</v>
      </c>
      <c r="F2" s="21" t="s">
        <v>77</v>
      </c>
    </row>
    <row r="3" spans="1:6" x14ac:dyDescent="0.25">
      <c r="A3" t="s">
        <v>79</v>
      </c>
      <c r="B3">
        <v>3</v>
      </c>
      <c r="C3">
        <v>2</v>
      </c>
      <c r="D3">
        <v>2</v>
      </c>
      <c r="F3">
        <v>1</v>
      </c>
    </row>
    <row r="4" spans="1:6" x14ac:dyDescent="0.25">
      <c r="A4" t="s">
        <v>80</v>
      </c>
      <c r="B4">
        <v>5</v>
      </c>
      <c r="C4">
        <v>3</v>
      </c>
      <c r="D4">
        <v>1</v>
      </c>
      <c r="F4">
        <v>3</v>
      </c>
    </row>
    <row r="5" spans="1:6" x14ac:dyDescent="0.25">
      <c r="A5" t="s">
        <v>91</v>
      </c>
      <c r="B5">
        <v>1</v>
      </c>
      <c r="D5">
        <v>2</v>
      </c>
    </row>
    <row r="6" spans="1:6" x14ac:dyDescent="0.25">
      <c r="A6" t="s">
        <v>81</v>
      </c>
      <c r="B6">
        <v>1</v>
      </c>
      <c r="C6">
        <v>1</v>
      </c>
      <c r="D6">
        <v>1</v>
      </c>
      <c r="E6">
        <v>6</v>
      </c>
    </row>
    <row r="7" spans="1:6" x14ac:dyDescent="0.25">
      <c r="A7" t="s">
        <v>82</v>
      </c>
      <c r="B7">
        <v>3</v>
      </c>
      <c r="C7">
        <v>2</v>
      </c>
      <c r="D7">
        <v>1</v>
      </c>
      <c r="F7">
        <v>3</v>
      </c>
    </row>
    <row r="8" spans="1:6" x14ac:dyDescent="0.25">
      <c r="A8" t="s">
        <v>15</v>
      </c>
      <c r="B8">
        <v>2</v>
      </c>
      <c r="C8">
        <v>7</v>
      </c>
      <c r="D8">
        <v>1</v>
      </c>
      <c r="F8">
        <v>9</v>
      </c>
    </row>
    <row r="9" spans="1:6" x14ac:dyDescent="0.25">
      <c r="A9" t="s">
        <v>75</v>
      </c>
      <c r="B9">
        <v>2</v>
      </c>
      <c r="C9">
        <v>6</v>
      </c>
      <c r="D9">
        <v>4</v>
      </c>
      <c r="E9">
        <v>14</v>
      </c>
      <c r="F9">
        <v>5</v>
      </c>
    </row>
    <row r="10" spans="1:6" x14ac:dyDescent="0.25">
      <c r="A10" t="s">
        <v>83</v>
      </c>
      <c r="B10">
        <v>1</v>
      </c>
      <c r="D10">
        <v>1</v>
      </c>
      <c r="E10">
        <v>4</v>
      </c>
      <c r="F10">
        <v>1</v>
      </c>
    </row>
    <row r="11" spans="1:6" x14ac:dyDescent="0.25">
      <c r="A11" t="s">
        <v>84</v>
      </c>
      <c r="B11">
        <v>2</v>
      </c>
      <c r="D11">
        <v>2</v>
      </c>
      <c r="E11">
        <v>5</v>
      </c>
      <c r="F11">
        <v>3</v>
      </c>
    </row>
    <row r="12" spans="1:6" x14ac:dyDescent="0.25">
      <c r="A12" t="s">
        <v>92</v>
      </c>
      <c r="D12">
        <v>1</v>
      </c>
      <c r="E12">
        <v>26</v>
      </c>
    </row>
    <row r="13" spans="1:6" x14ac:dyDescent="0.25">
      <c r="A13" t="s">
        <v>97</v>
      </c>
      <c r="E13">
        <v>12</v>
      </c>
    </row>
    <row r="14" spans="1:6" x14ac:dyDescent="0.25">
      <c r="A14" t="s">
        <v>85</v>
      </c>
      <c r="B14">
        <v>2</v>
      </c>
      <c r="C14">
        <v>4</v>
      </c>
      <c r="F14">
        <v>2</v>
      </c>
    </row>
    <row r="15" spans="1:6" x14ac:dyDescent="0.25">
      <c r="A15" t="s">
        <v>89</v>
      </c>
      <c r="C15">
        <v>1</v>
      </c>
    </row>
    <row r="16" spans="1:6" x14ac:dyDescent="0.25">
      <c r="A16" t="s">
        <v>94</v>
      </c>
      <c r="E16">
        <v>7</v>
      </c>
    </row>
    <row r="17" spans="1:7" x14ac:dyDescent="0.25">
      <c r="A17" t="s">
        <v>86</v>
      </c>
      <c r="B17">
        <v>1</v>
      </c>
    </row>
    <row r="18" spans="1:7" x14ac:dyDescent="0.25">
      <c r="B18">
        <f>SUM(B3:B17)</f>
        <v>23</v>
      </c>
      <c r="C18">
        <f>SUM(C3:C17)</f>
        <v>26</v>
      </c>
      <c r="D18">
        <f>SUM(D3:D17)</f>
        <v>16</v>
      </c>
      <c r="E18">
        <f>SUM(E3:E17)</f>
        <v>74</v>
      </c>
      <c r="F18">
        <f>SUM(F3:F17)</f>
        <v>27</v>
      </c>
      <c r="G18">
        <f>SUM(B18:F18)</f>
        <v>166</v>
      </c>
    </row>
    <row r="21" spans="1:7" x14ac:dyDescent="0.25">
      <c r="B21" s="258" t="s">
        <v>18</v>
      </c>
      <c r="C21" s="258"/>
      <c r="D21" s="258"/>
      <c r="E21" s="258"/>
      <c r="F21" s="258"/>
    </row>
    <row r="22" spans="1:7" x14ac:dyDescent="0.25">
      <c r="A22" t="s">
        <v>78</v>
      </c>
      <c r="B22" s="21" t="s">
        <v>51</v>
      </c>
      <c r="C22" s="21" t="s">
        <v>53</v>
      </c>
      <c r="D22" s="21" t="s">
        <v>90</v>
      </c>
      <c r="E22" s="21" t="s">
        <v>54</v>
      </c>
      <c r="F22" s="21" t="s">
        <v>77</v>
      </c>
    </row>
    <row r="23" spans="1:7" x14ac:dyDescent="0.25">
      <c r="A23" t="s">
        <v>79</v>
      </c>
      <c r="C23">
        <v>4</v>
      </c>
      <c r="E23">
        <v>4</v>
      </c>
      <c r="F23">
        <v>1</v>
      </c>
    </row>
    <row r="24" spans="1:7" x14ac:dyDescent="0.25">
      <c r="A24" t="s">
        <v>80</v>
      </c>
      <c r="C24">
        <v>1</v>
      </c>
    </row>
    <row r="25" spans="1:7" x14ac:dyDescent="0.25">
      <c r="A25" t="s">
        <v>91</v>
      </c>
      <c r="C25">
        <v>1</v>
      </c>
      <c r="F25">
        <v>1</v>
      </c>
    </row>
    <row r="26" spans="1:7" x14ac:dyDescent="0.25">
      <c r="A26" t="s">
        <v>82</v>
      </c>
      <c r="C26">
        <v>4</v>
      </c>
    </row>
    <row r="27" spans="1:7" x14ac:dyDescent="0.25">
      <c r="A27" t="s">
        <v>15</v>
      </c>
      <c r="C27">
        <v>1</v>
      </c>
      <c r="F27">
        <v>7</v>
      </c>
    </row>
    <row r="28" spans="1:7" x14ac:dyDescent="0.25">
      <c r="A28" t="s">
        <v>75</v>
      </c>
      <c r="E28">
        <v>11</v>
      </c>
      <c r="F28">
        <v>7</v>
      </c>
    </row>
    <row r="29" spans="1:7" x14ac:dyDescent="0.25">
      <c r="A29" t="s">
        <v>83</v>
      </c>
      <c r="B29">
        <v>1</v>
      </c>
      <c r="C29">
        <v>2</v>
      </c>
      <c r="F29">
        <v>3</v>
      </c>
    </row>
    <row r="30" spans="1:7" x14ac:dyDescent="0.25">
      <c r="A30" t="s">
        <v>84</v>
      </c>
      <c r="E30">
        <v>5</v>
      </c>
      <c r="F30">
        <v>3</v>
      </c>
    </row>
    <row r="31" spans="1:7" x14ac:dyDescent="0.25">
      <c r="A31" t="s">
        <v>88</v>
      </c>
      <c r="B31">
        <v>1</v>
      </c>
      <c r="F31">
        <v>3</v>
      </c>
    </row>
    <row r="32" spans="1:7" x14ac:dyDescent="0.25">
      <c r="A32" t="s">
        <v>96</v>
      </c>
      <c r="E32">
        <v>3</v>
      </c>
      <c r="F32">
        <v>1</v>
      </c>
    </row>
    <row r="33" spans="1:7" x14ac:dyDescent="0.25">
      <c r="A33" t="s">
        <v>98</v>
      </c>
      <c r="F33">
        <v>1</v>
      </c>
    </row>
    <row r="34" spans="1:7" x14ac:dyDescent="0.25">
      <c r="A34" t="s">
        <v>95</v>
      </c>
      <c r="E34">
        <v>2</v>
      </c>
    </row>
    <row r="35" spans="1:7" x14ac:dyDescent="0.25">
      <c r="A35" t="s">
        <v>85</v>
      </c>
      <c r="C35">
        <v>2</v>
      </c>
      <c r="F35">
        <v>1</v>
      </c>
    </row>
    <row r="36" spans="1:7" x14ac:dyDescent="0.25">
      <c r="A36" t="s">
        <v>93</v>
      </c>
      <c r="D36">
        <v>2</v>
      </c>
    </row>
    <row r="37" spans="1:7" x14ac:dyDescent="0.25">
      <c r="A37" t="s">
        <v>87</v>
      </c>
      <c r="B37">
        <v>2</v>
      </c>
      <c r="E37">
        <v>1</v>
      </c>
      <c r="F37">
        <v>1</v>
      </c>
    </row>
    <row r="38" spans="1:7" x14ac:dyDescent="0.25">
      <c r="B38">
        <f>SUM(B23:B37)</f>
        <v>4</v>
      </c>
      <c r="C38">
        <f>SUM(C23:C37)</f>
        <v>15</v>
      </c>
      <c r="D38">
        <f>SUM(D23:D37)</f>
        <v>2</v>
      </c>
      <c r="E38">
        <f>SUM(E23:E37)</f>
        <v>26</v>
      </c>
      <c r="F38">
        <f>SUM(F23:F37)</f>
        <v>29</v>
      </c>
      <c r="G38">
        <f>SUM(B38:F38)</f>
        <v>76</v>
      </c>
    </row>
  </sheetData>
  <mergeCells count="2">
    <mergeCell ref="B1:F1"/>
    <mergeCell ref="B21:F2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filterMode="1"/>
  <dimension ref="A1:E30"/>
  <sheetViews>
    <sheetView zoomScale="66" zoomScaleNormal="66" workbookViewId="0">
      <selection activeCell="B14" sqref="B14"/>
    </sheetView>
  </sheetViews>
  <sheetFormatPr baseColWidth="10" defaultRowHeight="15" x14ac:dyDescent="0.25"/>
  <cols>
    <col min="2" max="2" width="92.5703125" customWidth="1"/>
    <col min="3" max="3" width="23.85546875" customWidth="1"/>
    <col min="4" max="4" width="11.42578125" style="21"/>
  </cols>
  <sheetData>
    <row r="1" spans="1:5" ht="28.5" customHeight="1" x14ac:dyDescent="0.25">
      <c r="C1" t="s">
        <v>76</v>
      </c>
      <c r="D1" s="21" t="s">
        <v>104</v>
      </c>
    </row>
    <row r="2" spans="1:5" s="1" customFormat="1" ht="27" hidden="1" customHeight="1" x14ac:dyDescent="0.25">
      <c r="A2" s="7">
        <f>+A1+1</f>
        <v>1</v>
      </c>
      <c r="B2" s="4" t="s">
        <v>24</v>
      </c>
      <c r="C2" s="5" t="s">
        <v>30</v>
      </c>
      <c r="D2" s="25" t="s">
        <v>103</v>
      </c>
    </row>
    <row r="3" spans="1:5" s="1" customFormat="1" ht="35.25" hidden="1" customHeight="1" x14ac:dyDescent="0.25">
      <c r="A3" s="7">
        <f>+A2+1</f>
        <v>2</v>
      </c>
      <c r="B3" s="4" t="s">
        <v>57</v>
      </c>
      <c r="C3" s="9"/>
      <c r="D3" s="25" t="s">
        <v>103</v>
      </c>
      <c r="E3"/>
    </row>
    <row r="4" spans="1:5" s="1" customFormat="1" ht="36.6" hidden="1" customHeight="1" x14ac:dyDescent="0.25">
      <c r="A4" s="7">
        <f>+A3+1</f>
        <v>3</v>
      </c>
      <c r="B4" s="4" t="s">
        <v>44</v>
      </c>
      <c r="C4" s="5" t="s">
        <v>43</v>
      </c>
      <c r="D4" s="25" t="s">
        <v>103</v>
      </c>
    </row>
    <row r="5" spans="1:5" s="1" customFormat="1" ht="25.5" hidden="1" customHeight="1" x14ac:dyDescent="0.25">
      <c r="A5" s="7">
        <f>+A4+1</f>
        <v>4</v>
      </c>
      <c r="B5" s="4" t="s">
        <v>50</v>
      </c>
      <c r="C5" s="5" t="s">
        <v>56</v>
      </c>
      <c r="D5" s="25" t="s">
        <v>103</v>
      </c>
    </row>
    <row r="6" spans="1:5" s="1" customFormat="1" ht="30.75" hidden="1" customHeight="1" x14ac:dyDescent="0.25">
      <c r="A6" s="7">
        <v>27</v>
      </c>
      <c r="B6" s="16" t="s">
        <v>71</v>
      </c>
      <c r="C6" s="6" t="s">
        <v>74</v>
      </c>
      <c r="D6" s="17" t="s">
        <v>103</v>
      </c>
      <c r="E6" s="19"/>
    </row>
    <row r="7" spans="1:5" s="1" customFormat="1" ht="29.25" hidden="1" customHeight="1" x14ac:dyDescent="0.25">
      <c r="A7" s="7">
        <f t="shared" ref="A7:A14" si="0">+A6+1</f>
        <v>28</v>
      </c>
      <c r="B7" s="4" t="s">
        <v>26</v>
      </c>
      <c r="C7" s="5" t="s">
        <v>28</v>
      </c>
      <c r="D7" s="25" t="s">
        <v>101</v>
      </c>
    </row>
    <row r="8" spans="1:5" s="1" customFormat="1" ht="61.5" hidden="1" customHeight="1" x14ac:dyDescent="0.25">
      <c r="A8" s="7">
        <f t="shared" si="0"/>
        <v>29</v>
      </c>
      <c r="B8" s="4" t="s">
        <v>42</v>
      </c>
      <c r="C8" s="5" t="s">
        <v>41</v>
      </c>
      <c r="D8" s="25" t="s">
        <v>101</v>
      </c>
    </row>
    <row r="9" spans="1:5" s="1" customFormat="1" ht="70.5" hidden="1" customHeight="1" x14ac:dyDescent="0.25">
      <c r="A9" s="7">
        <f t="shared" si="0"/>
        <v>30</v>
      </c>
      <c r="B9" s="4" t="s">
        <v>48</v>
      </c>
      <c r="C9" s="5" t="s">
        <v>43</v>
      </c>
      <c r="D9" s="25" t="s">
        <v>101</v>
      </c>
    </row>
    <row r="10" spans="1:5" ht="64.5" hidden="1" customHeight="1" x14ac:dyDescent="0.25">
      <c r="A10" s="7">
        <f t="shared" si="0"/>
        <v>31</v>
      </c>
      <c r="B10" s="4" t="s">
        <v>47</v>
      </c>
      <c r="C10" s="5" t="s">
        <v>43</v>
      </c>
      <c r="D10" s="25" t="s">
        <v>101</v>
      </c>
      <c r="E10" s="1"/>
    </row>
    <row r="11" spans="1:5" s="1" customFormat="1" ht="72" hidden="1" customHeight="1" x14ac:dyDescent="0.25">
      <c r="A11" s="7">
        <f t="shared" si="0"/>
        <v>32</v>
      </c>
      <c r="B11" s="4" t="s">
        <v>46</v>
      </c>
      <c r="C11" s="5" t="s">
        <v>43</v>
      </c>
      <c r="D11" s="25" t="s">
        <v>101</v>
      </c>
    </row>
    <row r="12" spans="1:5" s="1" customFormat="1" ht="27" hidden="1" x14ac:dyDescent="0.25">
      <c r="A12" s="7">
        <f t="shared" si="0"/>
        <v>33</v>
      </c>
      <c r="B12" s="10" t="s">
        <v>58</v>
      </c>
      <c r="C12" s="8" t="s">
        <v>36</v>
      </c>
      <c r="D12" s="25" t="s">
        <v>101</v>
      </c>
    </row>
    <row r="13" spans="1:5" s="1" customFormat="1" ht="30" hidden="1" x14ac:dyDescent="0.25">
      <c r="A13" s="7">
        <f t="shared" si="0"/>
        <v>34</v>
      </c>
      <c r="B13" s="12" t="s">
        <v>66</v>
      </c>
      <c r="C13" s="6" t="s">
        <v>67</v>
      </c>
      <c r="D13" s="25" t="s">
        <v>101</v>
      </c>
    </row>
    <row r="14" spans="1:5" s="1" customFormat="1" ht="31.5" x14ac:dyDescent="0.25">
      <c r="A14" s="7">
        <f t="shared" si="0"/>
        <v>35</v>
      </c>
      <c r="B14" s="4" t="s">
        <v>23</v>
      </c>
      <c r="C14" s="5" t="s">
        <v>35</v>
      </c>
      <c r="D14" s="25" t="s">
        <v>102</v>
      </c>
    </row>
    <row r="15" spans="1:5" s="1" customFormat="1" ht="74.25" hidden="1" customHeight="1" x14ac:dyDescent="0.25">
      <c r="A15" s="3">
        <v>1</v>
      </c>
      <c r="B15" s="4" t="s">
        <v>25</v>
      </c>
      <c r="C15" s="5" t="s">
        <v>29</v>
      </c>
      <c r="D15" s="25" t="s">
        <v>100</v>
      </c>
    </row>
    <row r="16" spans="1:5" s="1" customFormat="1" ht="57.75" hidden="1" customHeight="1" x14ac:dyDescent="0.25">
      <c r="A16" s="7">
        <f t="shared" ref="A16:A27" si="1">+A15+1</f>
        <v>2</v>
      </c>
      <c r="B16" s="4" t="s">
        <v>27</v>
      </c>
      <c r="C16" s="5" t="s">
        <v>28</v>
      </c>
      <c r="D16" s="25" t="s">
        <v>100</v>
      </c>
    </row>
    <row r="17" spans="1:5" s="1" customFormat="1" ht="79.5" hidden="1" customHeight="1" x14ac:dyDescent="0.25">
      <c r="A17" s="7">
        <f t="shared" si="1"/>
        <v>3</v>
      </c>
      <c r="B17" s="4" t="s">
        <v>31</v>
      </c>
      <c r="C17" s="5" t="s">
        <v>32</v>
      </c>
      <c r="D17" s="25" t="s">
        <v>100</v>
      </c>
    </row>
    <row r="18" spans="1:5" s="1" customFormat="1" ht="35.25" hidden="1" customHeight="1" x14ac:dyDescent="0.25">
      <c r="A18" s="7">
        <f t="shared" si="1"/>
        <v>4</v>
      </c>
      <c r="B18" s="4" t="s">
        <v>33</v>
      </c>
      <c r="C18" s="5" t="s">
        <v>29</v>
      </c>
      <c r="D18" s="25" t="s">
        <v>100</v>
      </c>
    </row>
    <row r="19" spans="1:5" s="1" customFormat="1" ht="26.25" hidden="1" customHeight="1" x14ac:dyDescent="0.25">
      <c r="A19" s="7">
        <f t="shared" si="1"/>
        <v>5</v>
      </c>
      <c r="B19" s="4" t="s">
        <v>45</v>
      </c>
      <c r="C19" s="5" t="s">
        <v>43</v>
      </c>
      <c r="D19" s="25" t="s">
        <v>100</v>
      </c>
    </row>
    <row r="20" spans="1:5" s="1" customFormat="1" ht="33.75" hidden="1" customHeight="1" x14ac:dyDescent="0.25">
      <c r="A20" s="7">
        <f t="shared" si="1"/>
        <v>6</v>
      </c>
      <c r="B20" s="4" t="s">
        <v>49</v>
      </c>
      <c r="C20" s="5" t="s">
        <v>43</v>
      </c>
      <c r="D20" s="25" t="s">
        <v>100</v>
      </c>
    </row>
    <row r="21" spans="1:5" s="1" customFormat="1" ht="31.5" hidden="1" customHeight="1" x14ac:dyDescent="0.25">
      <c r="A21" s="7">
        <f t="shared" si="1"/>
        <v>7</v>
      </c>
      <c r="B21" s="10" t="s">
        <v>59</v>
      </c>
      <c r="C21" s="8" t="s">
        <v>36</v>
      </c>
      <c r="D21" s="25" t="s">
        <v>100</v>
      </c>
    </row>
    <row r="22" spans="1:5" s="1" customFormat="1" ht="21" hidden="1" customHeight="1" x14ac:dyDescent="0.25">
      <c r="A22" s="7">
        <f t="shared" si="1"/>
        <v>8</v>
      </c>
      <c r="B22" s="11" t="s">
        <v>60</v>
      </c>
      <c r="C22" s="8" t="s">
        <v>37</v>
      </c>
      <c r="D22" s="25" t="s">
        <v>100</v>
      </c>
    </row>
    <row r="23" spans="1:5" s="1" customFormat="1" ht="27" hidden="1" x14ac:dyDescent="0.25">
      <c r="A23" s="7">
        <f t="shared" si="1"/>
        <v>9</v>
      </c>
      <c r="B23" s="11" t="s">
        <v>61</v>
      </c>
      <c r="C23" s="8" t="s">
        <v>37</v>
      </c>
      <c r="D23" s="25" t="s">
        <v>100</v>
      </c>
    </row>
    <row r="24" spans="1:5" s="1" customFormat="1" ht="13.5" hidden="1" x14ac:dyDescent="0.25">
      <c r="A24" s="7">
        <f t="shared" si="1"/>
        <v>10</v>
      </c>
      <c r="B24" s="11" t="s">
        <v>62</v>
      </c>
      <c r="C24" s="8" t="s">
        <v>37</v>
      </c>
      <c r="D24" s="25" t="s">
        <v>100</v>
      </c>
    </row>
    <row r="25" spans="1:5" s="1" customFormat="1" ht="30" hidden="1" x14ac:dyDescent="0.25">
      <c r="A25" s="22">
        <f t="shared" si="1"/>
        <v>11</v>
      </c>
      <c r="B25" s="23" t="s">
        <v>63</v>
      </c>
      <c r="C25" s="24" t="s">
        <v>64</v>
      </c>
      <c r="D25" s="25" t="s">
        <v>100</v>
      </c>
    </row>
    <row r="26" spans="1:5" s="1" customFormat="1" ht="30" hidden="1" x14ac:dyDescent="0.25">
      <c r="A26" s="13">
        <f t="shared" si="1"/>
        <v>12</v>
      </c>
      <c r="B26" s="14" t="s">
        <v>65</v>
      </c>
      <c r="C26" s="15" t="s">
        <v>38</v>
      </c>
      <c r="D26" s="25" t="s">
        <v>100</v>
      </c>
    </row>
    <row r="27" spans="1:5" ht="60" hidden="1" x14ac:dyDescent="0.25">
      <c r="A27" s="13">
        <f t="shared" si="1"/>
        <v>13</v>
      </c>
      <c r="B27" s="12" t="s">
        <v>68</v>
      </c>
      <c r="C27" s="6" t="s">
        <v>69</v>
      </c>
      <c r="D27" s="25" t="s">
        <v>100</v>
      </c>
      <c r="E27" s="1"/>
    </row>
    <row r="28" spans="1:5" ht="29.25" hidden="1" customHeight="1" x14ac:dyDescent="0.25">
      <c r="A28" s="13">
        <v>26</v>
      </c>
      <c r="B28" s="16" t="s">
        <v>70</v>
      </c>
      <c r="C28" s="6" t="s">
        <v>74</v>
      </c>
      <c r="D28" s="17" t="s">
        <v>100</v>
      </c>
      <c r="E28" s="18"/>
    </row>
    <row r="29" spans="1:5" ht="28.5" hidden="1" customHeight="1" x14ac:dyDescent="0.25">
      <c r="A29" s="13">
        <v>28</v>
      </c>
      <c r="B29" s="16" t="s">
        <v>72</v>
      </c>
      <c r="C29" s="6" t="s">
        <v>74</v>
      </c>
      <c r="D29" s="17" t="s">
        <v>100</v>
      </c>
      <c r="E29" s="20"/>
    </row>
    <row r="30" spans="1:5" ht="28.5" hidden="1" customHeight="1" x14ac:dyDescent="0.25">
      <c r="A30" s="7">
        <v>29</v>
      </c>
      <c r="B30" s="16" t="s">
        <v>73</v>
      </c>
      <c r="C30" s="6" t="s">
        <v>74</v>
      </c>
      <c r="D30" s="17" t="s">
        <v>100</v>
      </c>
      <c r="E30" s="18"/>
    </row>
  </sheetData>
  <autoFilter ref="A1:E30" xr:uid="{00000000-0009-0000-0000-00000A000000}">
    <filterColumn colId="3">
      <filters>
        <filter val="propo"/>
      </filters>
    </filterColumn>
    <sortState ref="A2:E30">
      <sortCondition ref="D1"/>
    </sortState>
  </autoFilter>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5"/>
  <sheetViews>
    <sheetView workbookViewId="0">
      <selection activeCell="D5" sqref="D5"/>
    </sheetView>
  </sheetViews>
  <sheetFormatPr baseColWidth="10" defaultRowHeight="15" x14ac:dyDescent="0.25"/>
  <cols>
    <col min="1" max="1" width="14.85546875" customWidth="1"/>
    <col min="2" max="2" width="11.42578125" customWidth="1"/>
  </cols>
  <sheetData>
    <row r="1" spans="1:2" ht="26.25" thickBot="1" x14ac:dyDescent="0.3">
      <c r="A1" s="26">
        <v>0</v>
      </c>
      <c r="B1" s="27" t="s">
        <v>2</v>
      </c>
    </row>
    <row r="2" spans="1:2" ht="26.25" thickBot="1" x14ac:dyDescent="0.3">
      <c r="A2" s="26">
        <v>0.25</v>
      </c>
      <c r="B2" s="27" t="s">
        <v>3</v>
      </c>
    </row>
    <row r="3" spans="1:2" ht="26.25" thickBot="1" x14ac:dyDescent="0.3">
      <c r="A3" s="26">
        <v>0.5</v>
      </c>
      <c r="B3" s="27" t="s">
        <v>111</v>
      </c>
    </row>
    <row r="4" spans="1:2" ht="39" thickBot="1" x14ac:dyDescent="0.3">
      <c r="A4" s="26">
        <v>0.75</v>
      </c>
      <c r="B4" s="27" t="s">
        <v>4</v>
      </c>
    </row>
    <row r="5" spans="1:2" ht="25.5" x14ac:dyDescent="0.25">
      <c r="A5" s="26">
        <v>1</v>
      </c>
      <c r="B5" s="27" t="s">
        <v>21</v>
      </c>
    </row>
  </sheetData>
  <conditionalFormatting sqref="A2:A5">
    <cfRule type="cellIs" dxfId="11" priority="12" operator="equal">
      <formula>#REF!</formula>
    </cfRule>
  </conditionalFormatting>
  <conditionalFormatting sqref="B1">
    <cfRule type="cellIs" dxfId="10" priority="57" operator="equal">
      <formula>$B$1</formula>
    </cfRule>
    <cfRule type="cellIs" dxfId="9" priority="58" operator="equal">
      <formula>$Q$8</formula>
    </cfRule>
    <cfRule type="cellIs" dxfId="8" priority="59" operator="equal">
      <formula>$Q$7</formula>
    </cfRule>
    <cfRule type="cellIs" dxfId="7" priority="60" operator="equal">
      <formula>$Q$6</formula>
    </cfRule>
    <cfRule type="cellIs" dxfId="6" priority="61" operator="equal">
      <formula>$Q$5</formula>
    </cfRule>
    <cfRule type="cellIs" dxfId="5" priority="62" operator="equal">
      <formula>$Q$4</formula>
    </cfRule>
  </conditionalFormatting>
  <conditionalFormatting sqref="B2:B5">
    <cfRule type="cellIs" dxfId="4" priority="63" operator="equal">
      <formula>$B$5</formula>
    </cfRule>
    <cfRule type="cellIs" dxfId="3" priority="64" operator="equal">
      <formula>$B$4</formula>
    </cfRule>
    <cfRule type="cellIs" dxfId="2" priority="65" operator="equal">
      <formula>$B$3</formula>
    </cfRule>
    <cfRule type="cellIs" dxfId="1" priority="66" operator="equal">
      <formula>$B$2</formula>
    </cfRule>
    <cfRule type="cellIs" dxfId="0" priority="67" operator="equal">
      <formula>$Q$4</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H266"/>
  <sheetViews>
    <sheetView tabSelected="1" zoomScale="90" zoomScaleNormal="90" workbookViewId="0">
      <selection activeCell="O11" sqref="O11"/>
    </sheetView>
  </sheetViews>
  <sheetFormatPr baseColWidth="10" defaultColWidth="11.42578125" defaultRowHeight="15" x14ac:dyDescent="0.25"/>
  <cols>
    <col min="1" max="2" width="15.7109375" style="2" customWidth="1"/>
    <col min="3" max="7" width="11.42578125" style="2"/>
    <col min="8" max="8" width="13.85546875" style="2" customWidth="1"/>
    <col min="9" max="9" width="36.7109375" style="2" customWidth="1"/>
    <col min="10" max="16384" width="11.42578125" style="2"/>
  </cols>
  <sheetData>
    <row r="266" spans="8:8" ht="84" x14ac:dyDescent="0.35">
      <c r="H266" s="100" t="s">
        <v>178</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R52"/>
  <sheetViews>
    <sheetView showGridLines="0" zoomScale="80" zoomScaleNormal="80" workbookViewId="0"/>
  </sheetViews>
  <sheetFormatPr baseColWidth="10" defaultColWidth="11.42578125" defaultRowHeight="15" x14ac:dyDescent="0.2"/>
  <cols>
    <col min="1" max="1" width="6.42578125" style="29" customWidth="1"/>
    <col min="2" max="2" width="27.140625" style="29" customWidth="1"/>
    <col min="3" max="3" width="16" style="29" bestFit="1" customWidth="1"/>
    <col min="4" max="4" width="17.140625" style="29" customWidth="1"/>
    <col min="5" max="5" width="19.28515625" style="29" customWidth="1"/>
    <col min="6" max="6" width="33.85546875" style="29" customWidth="1"/>
    <col min="7" max="7" width="17.85546875" style="29" customWidth="1"/>
    <col min="8" max="8" width="22" style="29" customWidth="1"/>
    <col min="9" max="9" width="14.7109375" style="29" customWidth="1"/>
    <col min="10" max="12" width="11.42578125" style="29" customWidth="1"/>
    <col min="13" max="13" width="19.85546875" style="29" hidden="1" customWidth="1"/>
    <col min="14" max="14" width="3.140625" style="29" hidden="1" customWidth="1"/>
    <col min="15" max="15" width="23.7109375" style="29" hidden="1" customWidth="1"/>
    <col min="16" max="17" width="11.42578125" style="29" hidden="1" customWidth="1"/>
    <col min="18" max="18" width="29.85546875" style="29" hidden="1" customWidth="1"/>
    <col min="19" max="22" width="0" style="29" hidden="1" customWidth="1"/>
    <col min="23" max="16384" width="11.42578125" style="29"/>
  </cols>
  <sheetData>
    <row r="1" spans="2:18" x14ac:dyDescent="0.2">
      <c r="M1" s="30" t="s">
        <v>118</v>
      </c>
      <c r="O1" s="29" t="s">
        <v>156</v>
      </c>
      <c r="R1" s="31" t="s">
        <v>83</v>
      </c>
    </row>
    <row r="2" spans="2:18" s="86" customFormat="1" ht="27" hidden="1" customHeight="1" thickBot="1" x14ac:dyDescent="0.3">
      <c r="B2" s="269" t="s">
        <v>18</v>
      </c>
      <c r="C2" s="270"/>
      <c r="D2" s="68" t="s">
        <v>11</v>
      </c>
      <c r="E2" s="66"/>
      <c r="F2" s="269" t="s">
        <v>19</v>
      </c>
      <c r="G2" s="271"/>
      <c r="H2" s="91" t="s">
        <v>11</v>
      </c>
      <c r="M2" s="87" t="s">
        <v>119</v>
      </c>
      <c r="O2" s="86" t="s">
        <v>166</v>
      </c>
      <c r="R2" s="88" t="s">
        <v>109</v>
      </c>
    </row>
    <row r="3" spans="2:18" ht="21.95" hidden="1" customHeight="1" x14ac:dyDescent="0.25">
      <c r="B3" s="263" t="s">
        <v>108</v>
      </c>
      <c r="C3" s="264"/>
      <c r="D3" s="92">
        <v>2</v>
      </c>
      <c r="E3" s="64"/>
      <c r="F3" s="261" t="s">
        <v>172</v>
      </c>
      <c r="G3" s="262"/>
      <c r="H3" s="96">
        <v>1</v>
      </c>
      <c r="I3" s="2"/>
      <c r="J3" s="28"/>
      <c r="M3" s="32" t="s">
        <v>120</v>
      </c>
      <c r="O3" s="29" t="s">
        <v>167</v>
      </c>
      <c r="R3" s="33" t="s">
        <v>15</v>
      </c>
    </row>
    <row r="4" spans="2:18" ht="21.95" hidden="1" customHeight="1" x14ac:dyDescent="0.25">
      <c r="B4" s="261" t="s">
        <v>110</v>
      </c>
      <c r="C4" s="262"/>
      <c r="D4" s="93">
        <v>1</v>
      </c>
      <c r="E4" s="66"/>
      <c r="F4" s="261" t="s">
        <v>83</v>
      </c>
      <c r="G4" s="262">
        <v>2</v>
      </c>
      <c r="H4" s="97">
        <v>2</v>
      </c>
      <c r="I4" s="2"/>
      <c r="J4" s="28"/>
      <c r="M4" s="32" t="s">
        <v>121</v>
      </c>
      <c r="O4" s="29" t="s">
        <v>157</v>
      </c>
      <c r="R4" s="33" t="s">
        <v>84</v>
      </c>
    </row>
    <row r="5" spans="2:18" ht="21.95" hidden="1" customHeight="1" x14ac:dyDescent="0.25">
      <c r="B5" s="261" t="s">
        <v>174</v>
      </c>
      <c r="C5" s="262"/>
      <c r="D5" s="93">
        <v>1</v>
      </c>
      <c r="E5" s="64"/>
      <c r="F5" s="261" t="s">
        <v>87</v>
      </c>
      <c r="G5" s="262">
        <v>2</v>
      </c>
      <c r="H5" s="97">
        <v>2</v>
      </c>
      <c r="I5" s="2"/>
      <c r="J5" s="28"/>
      <c r="M5" s="34" t="s">
        <v>124</v>
      </c>
      <c r="R5" s="33" t="s">
        <v>82</v>
      </c>
    </row>
    <row r="6" spans="2:18" ht="21.95" hidden="1" customHeight="1" x14ac:dyDescent="0.25">
      <c r="B6" s="261"/>
      <c r="C6" s="262"/>
      <c r="D6" s="94"/>
      <c r="E6" s="64"/>
      <c r="F6" s="261" t="s">
        <v>88</v>
      </c>
      <c r="G6" s="262">
        <v>2</v>
      </c>
      <c r="H6" s="97">
        <v>2</v>
      </c>
      <c r="I6" s="2"/>
      <c r="J6" s="28"/>
      <c r="M6" s="32" t="s">
        <v>122</v>
      </c>
      <c r="R6" s="33" t="s">
        <v>112</v>
      </c>
    </row>
    <row r="7" spans="2:18" ht="21.95" hidden="1" customHeight="1" x14ac:dyDescent="0.25">
      <c r="B7" s="261"/>
      <c r="C7" s="262"/>
      <c r="D7" s="94"/>
      <c r="E7" s="64"/>
      <c r="F7" s="261" t="s">
        <v>112</v>
      </c>
      <c r="G7" s="262">
        <v>1</v>
      </c>
      <c r="H7" s="97">
        <v>1</v>
      </c>
      <c r="I7" s="2"/>
      <c r="J7" s="28"/>
      <c r="M7" s="32" t="s">
        <v>99</v>
      </c>
      <c r="R7" s="33" t="s">
        <v>80</v>
      </c>
    </row>
    <row r="8" spans="2:18" ht="21.95" hidden="1" customHeight="1" x14ac:dyDescent="0.25">
      <c r="B8" s="261"/>
      <c r="C8" s="262"/>
      <c r="D8" s="94"/>
      <c r="E8" s="64"/>
      <c r="F8" s="261" t="s">
        <v>173</v>
      </c>
      <c r="G8" s="262">
        <v>2</v>
      </c>
      <c r="H8" s="97">
        <v>2</v>
      </c>
      <c r="I8" s="2"/>
      <c r="J8" s="28"/>
      <c r="M8" s="32" t="s">
        <v>123</v>
      </c>
      <c r="R8" s="33" t="s">
        <v>17</v>
      </c>
    </row>
    <row r="9" spans="2:18" ht="21.95" hidden="1" customHeight="1" x14ac:dyDescent="0.25">
      <c r="B9" s="261"/>
      <c r="C9" s="262"/>
      <c r="D9" s="94"/>
      <c r="E9" s="64"/>
      <c r="F9" s="261" t="s">
        <v>15</v>
      </c>
      <c r="G9" s="262">
        <v>2</v>
      </c>
      <c r="H9" s="97">
        <v>2</v>
      </c>
      <c r="I9" s="2"/>
      <c r="J9" s="28"/>
      <c r="M9" s="32" t="s">
        <v>124</v>
      </c>
      <c r="O9" s="29" t="s">
        <v>105</v>
      </c>
      <c r="R9" s="33" t="s">
        <v>115</v>
      </c>
    </row>
    <row r="10" spans="2:18" ht="21.95" hidden="1" customHeight="1" thickBot="1" x14ac:dyDescent="0.3">
      <c r="B10" s="265"/>
      <c r="C10" s="266"/>
      <c r="D10" s="95"/>
      <c r="E10" s="64"/>
      <c r="F10" s="261" t="s">
        <v>75</v>
      </c>
      <c r="G10" s="262">
        <v>2</v>
      </c>
      <c r="H10" s="97">
        <v>2</v>
      </c>
      <c r="I10" s="2"/>
      <c r="J10" s="28"/>
      <c r="M10" s="32" t="s">
        <v>52</v>
      </c>
      <c r="O10" s="29" t="s">
        <v>107</v>
      </c>
      <c r="R10" s="33" t="s">
        <v>108</v>
      </c>
    </row>
    <row r="11" spans="2:18" ht="21.95" hidden="1" customHeight="1" thickBot="1" x14ac:dyDescent="0.3">
      <c r="B11" s="267" t="s">
        <v>20</v>
      </c>
      <c r="C11" s="268"/>
      <c r="D11" s="67">
        <f>SUM(D3:D10)</f>
        <v>4</v>
      </c>
      <c r="E11" s="64"/>
      <c r="F11" s="261" t="s">
        <v>110</v>
      </c>
      <c r="G11" s="262">
        <v>1</v>
      </c>
      <c r="H11" s="97">
        <v>1</v>
      </c>
      <c r="I11" s="2"/>
      <c r="J11" s="28"/>
      <c r="M11" s="32" t="s">
        <v>125</v>
      </c>
      <c r="O11" s="29" t="s">
        <v>158</v>
      </c>
      <c r="R11" s="33" t="s">
        <v>88</v>
      </c>
    </row>
    <row r="12" spans="2:18" ht="21.95" hidden="1" customHeight="1" x14ac:dyDescent="0.25">
      <c r="E12" s="64"/>
      <c r="F12" s="261" t="s">
        <v>84</v>
      </c>
      <c r="G12" s="262">
        <v>1</v>
      </c>
      <c r="H12" s="97">
        <v>1</v>
      </c>
      <c r="I12" s="2"/>
      <c r="J12" s="28"/>
      <c r="M12" s="32" t="s">
        <v>126</v>
      </c>
      <c r="O12" s="29" t="s">
        <v>162</v>
      </c>
      <c r="R12" s="33" t="s">
        <v>79</v>
      </c>
    </row>
    <row r="13" spans="2:18" ht="21.95" hidden="1" customHeight="1" x14ac:dyDescent="0.25">
      <c r="B13" s="35"/>
      <c r="C13" s="36"/>
      <c r="D13" s="36"/>
      <c r="F13" s="261" t="s">
        <v>108</v>
      </c>
      <c r="G13" s="262">
        <f>3+2</f>
        <v>5</v>
      </c>
      <c r="H13" s="97">
        <f>3+2</f>
        <v>5</v>
      </c>
      <c r="I13" s="2"/>
      <c r="J13" s="28"/>
      <c r="M13" s="32" t="s">
        <v>127</v>
      </c>
      <c r="O13" s="29" t="s">
        <v>159</v>
      </c>
      <c r="R13" s="33" t="s">
        <v>110</v>
      </c>
    </row>
    <row r="14" spans="2:18" ht="21.95" hidden="1" customHeight="1" x14ac:dyDescent="0.25">
      <c r="B14" s="35"/>
      <c r="C14" s="36"/>
      <c r="D14" s="36"/>
      <c r="F14" s="261" t="s">
        <v>115</v>
      </c>
      <c r="G14" s="262">
        <f>3+1</f>
        <v>4</v>
      </c>
      <c r="H14" s="97">
        <f>3+1</f>
        <v>4</v>
      </c>
      <c r="I14" s="2"/>
      <c r="J14" s="28"/>
      <c r="M14" s="32" t="s">
        <v>128</v>
      </c>
      <c r="O14" s="29" t="s">
        <v>163</v>
      </c>
      <c r="R14" s="37" t="s">
        <v>113</v>
      </c>
    </row>
    <row r="15" spans="2:18" ht="21.95" hidden="1" customHeight="1" x14ac:dyDescent="0.25">
      <c r="B15" s="35"/>
      <c r="C15" s="36"/>
      <c r="D15" s="36"/>
      <c r="F15" s="261" t="s">
        <v>80</v>
      </c>
      <c r="G15" s="262">
        <v>2</v>
      </c>
      <c r="H15" s="97">
        <v>2</v>
      </c>
      <c r="I15" s="2"/>
      <c r="J15" s="28"/>
      <c r="M15" s="32" t="s">
        <v>129</v>
      </c>
      <c r="O15" s="29" t="s">
        <v>164</v>
      </c>
      <c r="R15" s="33" t="s">
        <v>87</v>
      </c>
    </row>
    <row r="16" spans="2:18" ht="21.95" hidden="1" customHeight="1" thickBot="1" x14ac:dyDescent="0.3">
      <c r="B16" s="35"/>
      <c r="C16" s="36"/>
      <c r="D16" s="36"/>
      <c r="F16" s="261" t="s">
        <v>170</v>
      </c>
      <c r="G16" s="262">
        <v>3</v>
      </c>
      <c r="H16" s="97">
        <v>3</v>
      </c>
      <c r="I16" s="2"/>
      <c r="J16" s="28"/>
      <c r="M16" s="32" t="s">
        <v>130</v>
      </c>
      <c r="O16" s="29" t="s">
        <v>165</v>
      </c>
    </row>
    <row r="17" spans="2:15" ht="21.95" hidden="1" customHeight="1" thickBot="1" x14ac:dyDescent="0.25">
      <c r="B17" s="35"/>
      <c r="C17" s="36"/>
      <c r="D17" s="36"/>
      <c r="F17" s="259" t="s">
        <v>20</v>
      </c>
      <c r="G17" s="260"/>
      <c r="H17" s="65">
        <f>SUM(H3:H16)</f>
        <v>30</v>
      </c>
      <c r="I17" s="64"/>
      <c r="J17" s="64"/>
      <c r="M17" s="32" t="s">
        <v>131</v>
      </c>
      <c r="O17" s="29" t="s">
        <v>160</v>
      </c>
    </row>
    <row r="18" spans="2:15" x14ac:dyDescent="0.2">
      <c r="B18" s="35"/>
      <c r="C18" s="36"/>
      <c r="M18" s="32" t="s">
        <v>132</v>
      </c>
      <c r="O18" s="29" t="s">
        <v>34</v>
      </c>
    </row>
    <row r="19" spans="2:15" ht="17.25" hidden="1" customHeight="1" x14ac:dyDescent="0.2">
      <c r="B19" s="35"/>
      <c r="C19" s="36"/>
      <c r="E19" s="35"/>
      <c r="F19" s="36"/>
      <c r="M19" s="32" t="s">
        <v>133</v>
      </c>
      <c r="O19" s="29" t="s">
        <v>161</v>
      </c>
    </row>
    <row r="20" spans="2:15" hidden="1" x14ac:dyDescent="0.2">
      <c r="B20" s="35" t="s">
        <v>51</v>
      </c>
      <c r="C20" s="36"/>
      <c r="E20" s="35"/>
      <c r="F20" s="36"/>
      <c r="M20" s="32" t="s">
        <v>134</v>
      </c>
    </row>
    <row r="21" spans="2:15" hidden="1" x14ac:dyDescent="0.2">
      <c r="B21" s="35" t="s">
        <v>53</v>
      </c>
      <c r="C21" s="36"/>
      <c r="M21" s="32" t="s">
        <v>135</v>
      </c>
      <c r="O21" s="35" t="s">
        <v>116</v>
      </c>
    </row>
    <row r="22" spans="2:15" hidden="1" x14ac:dyDescent="0.2">
      <c r="B22" s="35" t="s">
        <v>90</v>
      </c>
      <c r="C22" s="36"/>
      <c r="E22" s="35"/>
      <c r="F22" s="36"/>
      <c r="M22" s="32" t="s">
        <v>136</v>
      </c>
      <c r="O22" s="35" t="s">
        <v>55</v>
      </c>
    </row>
    <row r="23" spans="2:15" hidden="1" x14ac:dyDescent="0.2">
      <c r="B23" s="35" t="s">
        <v>54</v>
      </c>
      <c r="C23" s="36"/>
      <c r="M23" s="32" t="s">
        <v>137</v>
      </c>
      <c r="O23" s="35" t="s">
        <v>106</v>
      </c>
    </row>
    <row r="24" spans="2:15" hidden="1" x14ac:dyDescent="0.2">
      <c r="B24" s="35" t="s">
        <v>117</v>
      </c>
      <c r="C24" s="36"/>
      <c r="E24" s="35"/>
      <c r="F24" s="36"/>
      <c r="M24" s="32" t="s">
        <v>138</v>
      </c>
    </row>
    <row r="25" spans="2:15" hidden="1" x14ac:dyDescent="0.2">
      <c r="B25" s="35"/>
      <c r="C25" s="36"/>
      <c r="M25" s="32" t="s">
        <v>139</v>
      </c>
    </row>
    <row r="26" spans="2:15" hidden="1" x14ac:dyDescent="0.2">
      <c r="B26" s="35"/>
      <c r="M26" s="32" t="s">
        <v>140</v>
      </c>
    </row>
    <row r="27" spans="2:15" ht="6" customHeight="1" thickBot="1" x14ac:dyDescent="0.25">
      <c r="E27" s="38"/>
      <c r="F27" s="38"/>
      <c r="M27" s="32" t="s">
        <v>141</v>
      </c>
    </row>
    <row r="28" spans="2:15" s="35" customFormat="1" ht="42" customHeight="1" thickBot="1" x14ac:dyDescent="0.3">
      <c r="B28" s="272"/>
      <c r="C28" s="273"/>
      <c r="D28" s="273"/>
      <c r="E28" s="273"/>
      <c r="F28" s="273"/>
      <c r="G28" s="273"/>
      <c r="H28" s="273"/>
      <c r="I28" s="274"/>
      <c r="J28" s="39"/>
      <c r="M28" s="32" t="s">
        <v>142</v>
      </c>
    </row>
    <row r="29" spans="2:15" s="35" customFormat="1" ht="63" customHeight="1" thickBot="1" x14ac:dyDescent="0.3">
      <c r="B29" s="69" t="s">
        <v>78</v>
      </c>
      <c r="C29" s="70" t="s">
        <v>168</v>
      </c>
      <c r="D29" s="71" t="s">
        <v>7</v>
      </c>
      <c r="E29" s="72" t="s">
        <v>171</v>
      </c>
      <c r="F29" s="73" t="s">
        <v>169</v>
      </c>
      <c r="G29" s="74" t="s">
        <v>10</v>
      </c>
      <c r="H29" s="98" t="s">
        <v>11</v>
      </c>
      <c r="I29" s="99" t="s">
        <v>114</v>
      </c>
      <c r="J29" s="39"/>
      <c r="M29" s="32" t="s">
        <v>143</v>
      </c>
    </row>
    <row r="30" spans="2:15" ht="30" customHeight="1" x14ac:dyDescent="0.25">
      <c r="B30" s="75" t="s">
        <v>12</v>
      </c>
      <c r="C30" s="76"/>
      <c r="D30" s="76"/>
      <c r="E30" s="76"/>
      <c r="F30" s="76"/>
      <c r="G30" s="76"/>
      <c r="H30" s="77"/>
      <c r="I30" s="78"/>
      <c r="M30" s="32" t="s">
        <v>144</v>
      </c>
    </row>
    <row r="31" spans="2:15" ht="30" customHeight="1" thickBot="1" x14ac:dyDescent="0.3">
      <c r="B31" s="79" t="s">
        <v>13</v>
      </c>
      <c r="C31" s="80"/>
      <c r="D31" s="80"/>
      <c r="E31" s="80"/>
      <c r="F31" s="80"/>
      <c r="G31" s="80"/>
      <c r="H31" s="81"/>
      <c r="I31" s="82"/>
    </row>
    <row r="32" spans="2:15" ht="30" customHeight="1" thickBot="1" x14ac:dyDescent="0.25">
      <c r="B32" s="83" t="s">
        <v>14</v>
      </c>
      <c r="C32" s="84">
        <f t="shared" ref="C32:H32" si="0">SUM(C30:C31)</f>
        <v>0</v>
      </c>
      <c r="D32" s="84">
        <f t="shared" si="0"/>
        <v>0</v>
      </c>
      <c r="E32" s="84">
        <f t="shared" si="0"/>
        <v>0</v>
      </c>
      <c r="F32" s="84">
        <f t="shared" si="0"/>
        <v>0</v>
      </c>
      <c r="G32" s="84">
        <f t="shared" si="0"/>
        <v>0</v>
      </c>
      <c r="H32" s="84">
        <f t="shared" si="0"/>
        <v>0</v>
      </c>
      <c r="I32" s="85"/>
    </row>
    <row r="35" spans="2:13" ht="15.75" hidden="1" x14ac:dyDescent="0.2">
      <c r="B35" s="40" t="s">
        <v>39</v>
      </c>
      <c r="M35" s="32" t="s">
        <v>145</v>
      </c>
    </row>
    <row r="36" spans="2:13" ht="15.75" hidden="1" x14ac:dyDescent="0.2">
      <c r="B36" s="41" t="s">
        <v>22</v>
      </c>
      <c r="C36" s="42"/>
      <c r="D36" s="42"/>
      <c r="E36" s="42"/>
      <c r="F36" s="42"/>
      <c r="G36" s="42"/>
      <c r="H36" s="42"/>
      <c r="M36" s="34" t="s">
        <v>146</v>
      </c>
    </row>
    <row r="37" spans="2:13" ht="18" hidden="1" customHeight="1" thickBot="1" x14ac:dyDescent="0.25">
      <c r="B37" s="41"/>
      <c r="C37" s="42"/>
      <c r="D37" s="42"/>
      <c r="E37" s="41" t="s">
        <v>5</v>
      </c>
      <c r="F37" s="42"/>
      <c r="G37" s="42"/>
      <c r="H37" s="42"/>
      <c r="M37" s="34" t="s">
        <v>147</v>
      </c>
    </row>
    <row r="38" spans="2:13" ht="48" hidden="1" thickBot="1" x14ac:dyDescent="0.25">
      <c r="B38" s="43" t="s">
        <v>0</v>
      </c>
      <c r="C38" s="44" t="s">
        <v>6</v>
      </c>
      <c r="D38" s="45" t="s">
        <v>7</v>
      </c>
      <c r="E38" s="46" t="s">
        <v>8</v>
      </c>
      <c r="F38" s="47" t="s">
        <v>9</v>
      </c>
      <c r="G38" s="48" t="s">
        <v>10</v>
      </c>
      <c r="H38" s="49" t="s">
        <v>11</v>
      </c>
      <c r="M38" s="34" t="s">
        <v>148</v>
      </c>
    </row>
    <row r="39" spans="2:13" ht="16.5" hidden="1" thickBot="1" x14ac:dyDescent="0.25">
      <c r="B39" s="50" t="s">
        <v>12</v>
      </c>
      <c r="C39" s="51"/>
      <c r="D39" s="52"/>
      <c r="E39" s="51"/>
      <c r="F39" s="53"/>
      <c r="G39" s="54">
        <v>2</v>
      </c>
      <c r="H39" s="55">
        <f>SUM(C39:G39)</f>
        <v>2</v>
      </c>
      <c r="M39" s="34" t="s">
        <v>121</v>
      </c>
    </row>
    <row r="40" spans="2:13" ht="16.5" hidden="1" thickBot="1" x14ac:dyDescent="0.25">
      <c r="B40" s="56" t="s">
        <v>13</v>
      </c>
      <c r="C40" s="57">
        <v>1</v>
      </c>
      <c r="D40" s="58">
        <v>3</v>
      </c>
      <c r="E40" s="57">
        <v>6</v>
      </c>
      <c r="F40" s="58">
        <v>1</v>
      </c>
      <c r="G40" s="57">
        <v>4</v>
      </c>
      <c r="H40" s="59">
        <f>SUM(C40:G40)</f>
        <v>15</v>
      </c>
      <c r="M40" s="34" t="s">
        <v>149</v>
      </c>
    </row>
    <row r="41" spans="2:13" ht="16.5" hidden="1" thickBot="1" x14ac:dyDescent="0.25">
      <c r="B41" s="56" t="s">
        <v>14</v>
      </c>
      <c r="C41" s="60">
        <f t="shared" ref="C41:H41" si="1">SUM(C39:C40)</f>
        <v>1</v>
      </c>
      <c r="D41" s="60">
        <f t="shared" si="1"/>
        <v>3</v>
      </c>
      <c r="E41" s="60">
        <f t="shared" si="1"/>
        <v>6</v>
      </c>
      <c r="F41" s="60">
        <f t="shared" si="1"/>
        <v>1</v>
      </c>
      <c r="G41" s="60">
        <f t="shared" si="1"/>
        <v>6</v>
      </c>
      <c r="H41" s="60">
        <f t="shared" si="1"/>
        <v>17</v>
      </c>
      <c r="M41" s="34" t="s">
        <v>150</v>
      </c>
    </row>
    <row r="42" spans="2:13" hidden="1" x14ac:dyDescent="0.2">
      <c r="M42" s="34" t="s">
        <v>151</v>
      </c>
    </row>
    <row r="43" spans="2:13" ht="15.75" hidden="1" x14ac:dyDescent="0.2">
      <c r="B43" s="40" t="s">
        <v>40</v>
      </c>
      <c r="M43" s="34" t="s">
        <v>152</v>
      </c>
    </row>
    <row r="44" spans="2:13" ht="15.75" hidden="1" x14ac:dyDescent="0.2">
      <c r="B44" s="40" t="s">
        <v>16</v>
      </c>
      <c r="M44" s="34" t="s">
        <v>153</v>
      </c>
    </row>
    <row r="45" spans="2:13" hidden="1" x14ac:dyDescent="0.2">
      <c r="M45" s="34" t="s">
        <v>154</v>
      </c>
    </row>
    <row r="46" spans="2:13" ht="15.75" hidden="1" x14ac:dyDescent="0.2">
      <c r="B46" s="40" t="s">
        <v>19</v>
      </c>
      <c r="F46" s="40" t="s">
        <v>18</v>
      </c>
      <c r="M46" s="34" t="s">
        <v>155</v>
      </c>
    </row>
    <row r="47" spans="2:13" ht="31.5" hidden="1" x14ac:dyDescent="0.2">
      <c r="B47" s="61">
        <v>0</v>
      </c>
      <c r="C47" s="62" t="s">
        <v>2</v>
      </c>
      <c r="D47" s="63">
        <v>4</v>
      </c>
      <c r="F47" s="61">
        <v>0</v>
      </c>
      <c r="G47" s="62" t="s">
        <v>2</v>
      </c>
      <c r="H47" s="63">
        <v>0</v>
      </c>
    </row>
    <row r="48" spans="2:13" ht="31.5" hidden="1" x14ac:dyDescent="0.2">
      <c r="B48" s="61">
        <v>0.25</v>
      </c>
      <c r="C48" s="62" t="s">
        <v>3</v>
      </c>
      <c r="D48" s="63">
        <v>11</v>
      </c>
      <c r="F48" s="61">
        <v>0.25</v>
      </c>
      <c r="G48" s="62" t="s">
        <v>3</v>
      </c>
      <c r="H48" s="63">
        <v>2</v>
      </c>
    </row>
    <row r="49" spans="2:8" ht="31.5" hidden="1" x14ac:dyDescent="0.2">
      <c r="B49" s="61">
        <v>0.5</v>
      </c>
      <c r="C49" s="62" t="s">
        <v>111</v>
      </c>
      <c r="D49" s="63">
        <v>9</v>
      </c>
      <c r="F49" s="61">
        <v>0.5</v>
      </c>
      <c r="G49" s="62" t="s">
        <v>111</v>
      </c>
      <c r="H49" s="63">
        <v>0</v>
      </c>
    </row>
    <row r="50" spans="2:8" ht="47.25" hidden="1" x14ac:dyDescent="0.2">
      <c r="B50" s="61">
        <v>0.75</v>
      </c>
      <c r="C50" s="62" t="s">
        <v>4</v>
      </c>
      <c r="D50" s="63">
        <v>3</v>
      </c>
      <c r="F50" s="61">
        <v>0.75</v>
      </c>
      <c r="G50" s="62" t="s">
        <v>4</v>
      </c>
      <c r="H50" s="63">
        <v>0</v>
      </c>
    </row>
    <row r="51" spans="2:8" ht="31.5" hidden="1" x14ac:dyDescent="0.2">
      <c r="B51" s="61">
        <v>1</v>
      </c>
      <c r="C51" s="62" t="s">
        <v>21</v>
      </c>
      <c r="D51" s="63">
        <v>25</v>
      </c>
      <c r="F51" s="61">
        <v>1</v>
      </c>
      <c r="G51" s="62" t="s">
        <v>21</v>
      </c>
      <c r="H51" s="63">
        <v>4</v>
      </c>
    </row>
    <row r="52" spans="2:8" hidden="1" x14ac:dyDescent="0.2"/>
  </sheetData>
  <mergeCells count="27">
    <mergeCell ref="B2:C2"/>
    <mergeCell ref="F2:G2"/>
    <mergeCell ref="B28:I28"/>
    <mergeCell ref="F3:G3"/>
    <mergeCell ref="F4:G4"/>
    <mergeCell ref="F5:G5"/>
    <mergeCell ref="F6:G6"/>
    <mergeCell ref="F7:G7"/>
    <mergeCell ref="F8:G8"/>
    <mergeCell ref="F9:G9"/>
    <mergeCell ref="F10:G10"/>
    <mergeCell ref="F11:G11"/>
    <mergeCell ref="F12:G12"/>
    <mergeCell ref="F13:G13"/>
    <mergeCell ref="F14:G14"/>
    <mergeCell ref="F15:G15"/>
    <mergeCell ref="F17:G17"/>
    <mergeCell ref="F16:G16"/>
    <mergeCell ref="B3:C3"/>
    <mergeCell ref="B4:C4"/>
    <mergeCell ref="B5:C5"/>
    <mergeCell ref="B6:C6"/>
    <mergeCell ref="B7:C7"/>
    <mergeCell ref="B8:C8"/>
    <mergeCell ref="B9:C9"/>
    <mergeCell ref="B10:C10"/>
    <mergeCell ref="B11:C11"/>
  </mergeCells>
  <conditionalFormatting sqref="B48:B51">
    <cfRule type="cellIs" dxfId="14" priority="2" operator="equal">
      <formula>#REF!</formula>
    </cfRule>
  </conditionalFormatting>
  <conditionalFormatting sqref="F48:F51">
    <cfRule type="cellIs" dxfId="13" priority="1" operator="equal">
      <formula>#REF!</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186"/>
  <sheetViews>
    <sheetView showGridLines="0" topLeftCell="C1" zoomScale="60" zoomScaleNormal="60" workbookViewId="0">
      <pane ySplit="3" topLeftCell="A4" activePane="bottomLeft" state="frozen"/>
      <selection pane="bottomLeft" activeCell="D4" sqref="D4:D5"/>
    </sheetView>
  </sheetViews>
  <sheetFormatPr baseColWidth="10" defaultColWidth="11.42578125" defaultRowHeight="15" x14ac:dyDescent="0.25"/>
  <cols>
    <col min="1" max="1" width="5.28515625" style="123" customWidth="1"/>
    <col min="2" max="2" width="18.7109375" style="113" customWidth="1"/>
    <col min="3" max="3" width="14" style="113" customWidth="1"/>
    <col min="4" max="4" width="71.5703125" style="114" customWidth="1"/>
    <col min="5" max="5" width="21.140625" style="152" customWidth="1"/>
    <col min="6" max="6" width="26.42578125" style="108" customWidth="1"/>
    <col min="7" max="7" width="128" style="171" customWidth="1"/>
    <col min="8" max="8" width="10.85546875" style="168" customWidth="1"/>
    <col min="9" max="9" width="23.85546875" style="168" customWidth="1"/>
    <col min="10" max="11" width="23.28515625" style="115" customWidth="1"/>
    <col min="12" max="12" width="31.42578125" style="171" hidden="1" customWidth="1"/>
    <col min="13" max="13" width="11.42578125" style="109" customWidth="1"/>
    <col min="14" max="14" width="35.42578125" style="109" customWidth="1"/>
    <col min="15" max="17" width="11.42578125" style="116" customWidth="1"/>
    <col min="18" max="29" width="11.42578125" style="116"/>
    <col min="30" max="16384" width="11.42578125" style="109"/>
  </cols>
  <sheetData>
    <row r="1" spans="1:29" ht="11.25" customHeight="1" thickBot="1" x14ac:dyDescent="0.3">
      <c r="A1" s="121"/>
      <c r="B1" s="108"/>
      <c r="C1" s="108"/>
      <c r="D1" s="109"/>
      <c r="E1" s="109"/>
    </row>
    <row r="2" spans="1:29" s="118" customFormat="1" ht="57.75" customHeight="1" thickBot="1" x14ac:dyDescent="0.3">
      <c r="A2" s="277" t="s">
        <v>302</v>
      </c>
      <c r="B2" s="278"/>
      <c r="C2" s="278"/>
      <c r="D2" s="278"/>
      <c r="E2" s="278"/>
      <c r="F2" s="279"/>
      <c r="G2" s="278"/>
      <c r="H2" s="278"/>
      <c r="I2" s="278"/>
      <c r="J2" s="278"/>
      <c r="K2" s="194"/>
      <c r="L2" s="172"/>
      <c r="O2" s="117"/>
      <c r="P2" s="117"/>
      <c r="Q2" s="117"/>
      <c r="R2" s="117"/>
      <c r="S2" s="117"/>
      <c r="T2" s="117"/>
      <c r="U2" s="117"/>
      <c r="V2" s="117"/>
      <c r="W2" s="117"/>
      <c r="X2" s="117"/>
      <c r="Y2" s="117"/>
      <c r="Z2" s="117"/>
      <c r="AA2" s="117"/>
      <c r="AB2" s="117"/>
      <c r="AC2" s="117"/>
    </row>
    <row r="3" spans="1:29" s="118" customFormat="1" ht="44.25" customHeight="1" thickBot="1" x14ac:dyDescent="0.3">
      <c r="A3" s="177" t="s">
        <v>1</v>
      </c>
      <c r="B3" s="178" t="s">
        <v>175</v>
      </c>
      <c r="C3" s="178" t="s">
        <v>0</v>
      </c>
      <c r="D3" s="179" t="s">
        <v>271</v>
      </c>
      <c r="E3" s="178" t="s">
        <v>314</v>
      </c>
      <c r="F3" s="178" t="s">
        <v>289</v>
      </c>
      <c r="G3" s="179" t="s">
        <v>290</v>
      </c>
      <c r="H3" s="188" t="s">
        <v>325</v>
      </c>
      <c r="I3" s="178" t="s">
        <v>338</v>
      </c>
      <c r="J3" s="178" t="s">
        <v>306</v>
      </c>
      <c r="K3" s="180" t="s">
        <v>335</v>
      </c>
      <c r="L3" s="167" t="s">
        <v>356</v>
      </c>
      <c r="O3" s="117"/>
      <c r="P3" s="117"/>
      <c r="Q3" s="117"/>
      <c r="R3" s="117"/>
      <c r="S3" s="117"/>
      <c r="T3" s="117"/>
      <c r="U3" s="117"/>
      <c r="V3" s="117"/>
      <c r="W3" s="117"/>
      <c r="X3" s="117"/>
      <c r="Y3" s="117"/>
      <c r="Z3" s="117"/>
      <c r="AA3" s="117"/>
      <c r="AB3" s="117"/>
      <c r="AC3" s="117"/>
    </row>
    <row r="4" spans="1:29" ht="140.25" customHeight="1" x14ac:dyDescent="0.25">
      <c r="A4" s="298">
        <v>1</v>
      </c>
      <c r="B4" s="294" t="s">
        <v>249</v>
      </c>
      <c r="C4" s="296" t="s">
        <v>212</v>
      </c>
      <c r="D4" s="286" t="s">
        <v>307</v>
      </c>
      <c r="E4" s="284" t="s">
        <v>318</v>
      </c>
      <c r="F4" s="282" t="s">
        <v>378</v>
      </c>
      <c r="G4" s="280" t="s">
        <v>384</v>
      </c>
      <c r="H4" s="288">
        <v>1</v>
      </c>
      <c r="I4" s="290" t="s">
        <v>342</v>
      </c>
      <c r="J4" s="292" t="s">
        <v>322</v>
      </c>
      <c r="K4" s="275" t="s">
        <v>357</v>
      </c>
      <c r="L4" s="166"/>
    </row>
    <row r="5" spans="1:29" ht="23.25" customHeight="1" x14ac:dyDescent="0.25">
      <c r="A5" s="299"/>
      <c r="B5" s="295"/>
      <c r="C5" s="297"/>
      <c r="D5" s="287"/>
      <c r="E5" s="285"/>
      <c r="F5" s="283"/>
      <c r="G5" s="281"/>
      <c r="H5" s="289"/>
      <c r="I5" s="291"/>
      <c r="J5" s="293"/>
      <c r="K5" s="276"/>
      <c r="L5" s="166"/>
    </row>
    <row r="6" spans="1:29" ht="108.75" customHeight="1" x14ac:dyDescent="0.25">
      <c r="A6" s="184">
        <v>2</v>
      </c>
      <c r="B6" s="112" t="s">
        <v>249</v>
      </c>
      <c r="C6" s="107" t="s">
        <v>212</v>
      </c>
      <c r="D6" s="148" t="s">
        <v>292</v>
      </c>
      <c r="E6" s="151" t="s">
        <v>318</v>
      </c>
      <c r="F6" s="151" t="s">
        <v>344</v>
      </c>
      <c r="G6" s="148" t="s">
        <v>385</v>
      </c>
      <c r="H6" s="162">
        <v>1</v>
      </c>
      <c r="I6" s="183" t="s">
        <v>342</v>
      </c>
      <c r="J6" s="122" t="s">
        <v>322</v>
      </c>
      <c r="K6" s="140" t="s">
        <v>357</v>
      </c>
      <c r="L6" s="166" t="s">
        <v>358</v>
      </c>
    </row>
    <row r="7" spans="1:29" ht="126.75" customHeight="1" x14ac:dyDescent="0.25">
      <c r="A7" s="184">
        <v>3</v>
      </c>
      <c r="B7" s="112" t="s">
        <v>249</v>
      </c>
      <c r="C7" s="107" t="s">
        <v>212</v>
      </c>
      <c r="D7" s="148" t="s">
        <v>308</v>
      </c>
      <c r="E7" s="151" t="s">
        <v>359</v>
      </c>
      <c r="F7" s="113" t="s">
        <v>291</v>
      </c>
      <c r="G7" s="148" t="s">
        <v>386</v>
      </c>
      <c r="H7" s="181">
        <v>1</v>
      </c>
      <c r="I7" s="183" t="s">
        <v>342</v>
      </c>
      <c r="J7" s="122" t="s">
        <v>322</v>
      </c>
      <c r="K7" s="190">
        <v>40000000</v>
      </c>
    </row>
    <row r="8" spans="1:29" s="108" customFormat="1" ht="86.25" x14ac:dyDescent="0.25">
      <c r="A8" s="184">
        <v>4</v>
      </c>
      <c r="B8" s="112" t="s">
        <v>249</v>
      </c>
      <c r="C8" s="107" t="s">
        <v>212</v>
      </c>
      <c r="D8" s="149" t="s">
        <v>284</v>
      </c>
      <c r="E8" s="151" t="s">
        <v>318</v>
      </c>
      <c r="F8" s="113" t="s">
        <v>347</v>
      </c>
      <c r="G8" s="157" t="s">
        <v>411</v>
      </c>
      <c r="H8" s="181">
        <v>1</v>
      </c>
      <c r="I8" s="183" t="s">
        <v>342</v>
      </c>
      <c r="J8" s="122" t="s">
        <v>322</v>
      </c>
      <c r="K8" s="140" t="s">
        <v>357</v>
      </c>
      <c r="L8" s="166" t="s">
        <v>332</v>
      </c>
      <c r="O8" s="119"/>
      <c r="P8" s="119"/>
      <c r="Q8" s="119"/>
      <c r="R8" s="119"/>
      <c r="S8" s="119"/>
      <c r="T8" s="119"/>
      <c r="U8" s="119"/>
      <c r="V8" s="119"/>
      <c r="W8" s="119"/>
      <c r="X8" s="119"/>
      <c r="Y8" s="119"/>
      <c r="Z8" s="119"/>
      <c r="AA8" s="119"/>
      <c r="AB8" s="119"/>
      <c r="AC8" s="119"/>
    </row>
    <row r="9" spans="1:29" ht="78.75" customHeight="1" x14ac:dyDescent="0.25">
      <c r="A9" s="184">
        <v>5</v>
      </c>
      <c r="B9" s="112" t="s">
        <v>249</v>
      </c>
      <c r="C9" s="107" t="s">
        <v>212</v>
      </c>
      <c r="D9" s="148" t="s">
        <v>293</v>
      </c>
      <c r="E9" s="151" t="s">
        <v>359</v>
      </c>
      <c r="F9" s="113" t="s">
        <v>345</v>
      </c>
      <c r="G9" s="148" t="s">
        <v>412</v>
      </c>
      <c r="H9" s="181">
        <v>1</v>
      </c>
      <c r="I9" s="183" t="s">
        <v>342</v>
      </c>
      <c r="J9" s="122" t="s">
        <v>322</v>
      </c>
      <c r="K9" s="190">
        <v>50000000</v>
      </c>
      <c r="L9" s="166"/>
    </row>
    <row r="10" spans="1:29" s="108" customFormat="1" ht="57.75" x14ac:dyDescent="0.25">
      <c r="A10" s="184">
        <v>6</v>
      </c>
      <c r="B10" s="182" t="s">
        <v>249</v>
      </c>
      <c r="C10" s="107" t="s">
        <v>212</v>
      </c>
      <c r="D10" s="150" t="s">
        <v>285</v>
      </c>
      <c r="E10" s="155" t="s">
        <v>316</v>
      </c>
      <c r="F10" s="113" t="s">
        <v>347</v>
      </c>
      <c r="G10" s="254" t="s">
        <v>387</v>
      </c>
      <c r="H10" s="181">
        <v>1</v>
      </c>
      <c r="I10" s="183" t="s">
        <v>342</v>
      </c>
      <c r="J10" s="122" t="s">
        <v>322</v>
      </c>
      <c r="K10" s="140" t="s">
        <v>357</v>
      </c>
      <c r="L10" s="166"/>
      <c r="O10" s="119"/>
      <c r="P10" s="119"/>
      <c r="Q10" s="119"/>
      <c r="R10" s="119"/>
      <c r="S10" s="119"/>
      <c r="T10" s="119"/>
      <c r="U10" s="119"/>
      <c r="V10" s="119"/>
      <c r="W10" s="119"/>
      <c r="X10" s="119"/>
      <c r="Y10" s="119"/>
      <c r="Z10" s="119"/>
      <c r="AA10" s="119"/>
      <c r="AB10" s="119"/>
      <c r="AC10" s="119"/>
    </row>
    <row r="11" spans="1:29" ht="96.75" customHeight="1" x14ac:dyDescent="0.25">
      <c r="A11" s="184">
        <v>7</v>
      </c>
      <c r="B11" s="112" t="s">
        <v>249</v>
      </c>
      <c r="C11" s="107" t="s">
        <v>212</v>
      </c>
      <c r="D11" s="170" t="s">
        <v>294</v>
      </c>
      <c r="E11" s="156" t="s">
        <v>318</v>
      </c>
      <c r="F11" s="113" t="s">
        <v>347</v>
      </c>
      <c r="G11" s="148" t="s">
        <v>388</v>
      </c>
      <c r="H11" s="162">
        <v>1</v>
      </c>
      <c r="I11" s="183" t="s">
        <v>342</v>
      </c>
      <c r="J11" s="122" t="s">
        <v>322</v>
      </c>
      <c r="K11" s="140" t="s">
        <v>357</v>
      </c>
      <c r="L11" s="166" t="s">
        <v>333</v>
      </c>
    </row>
    <row r="12" spans="1:29" s="108" customFormat="1" ht="74.25" customHeight="1" x14ac:dyDescent="0.25">
      <c r="A12" s="184">
        <v>8</v>
      </c>
      <c r="B12" s="154" t="s">
        <v>249</v>
      </c>
      <c r="C12" s="107" t="s">
        <v>207</v>
      </c>
      <c r="D12" s="175" t="s">
        <v>278</v>
      </c>
      <c r="E12" s="107" t="s">
        <v>319</v>
      </c>
      <c r="F12" s="217" t="s">
        <v>315</v>
      </c>
      <c r="G12" s="255" t="s">
        <v>389</v>
      </c>
      <c r="H12" s="181">
        <v>1</v>
      </c>
      <c r="I12" s="183" t="s">
        <v>342</v>
      </c>
      <c r="J12" s="122" t="s">
        <v>322</v>
      </c>
      <c r="K12" s="197">
        <v>5500000</v>
      </c>
      <c r="L12" s="166"/>
      <c r="O12" s="119"/>
      <c r="P12" s="119"/>
      <c r="Q12" s="119"/>
      <c r="R12" s="119"/>
      <c r="S12" s="119"/>
      <c r="T12" s="119"/>
      <c r="U12" s="119"/>
      <c r="V12" s="119"/>
      <c r="W12" s="119"/>
      <c r="X12" s="119"/>
      <c r="Y12" s="119"/>
      <c r="Z12" s="119"/>
      <c r="AA12" s="119"/>
      <c r="AB12" s="119"/>
      <c r="AC12" s="119"/>
    </row>
    <row r="13" spans="1:29" s="108" customFormat="1" ht="156.75" x14ac:dyDescent="0.25">
      <c r="A13" s="184">
        <v>9</v>
      </c>
      <c r="B13" s="154" t="s">
        <v>249</v>
      </c>
      <c r="C13" s="107" t="s">
        <v>207</v>
      </c>
      <c r="D13" s="133" t="s">
        <v>309</v>
      </c>
      <c r="E13" s="107" t="s">
        <v>319</v>
      </c>
      <c r="F13" s="156" t="s">
        <v>315</v>
      </c>
      <c r="G13" s="256" t="s">
        <v>390</v>
      </c>
      <c r="H13" s="181">
        <v>1</v>
      </c>
      <c r="I13" s="183" t="s">
        <v>342</v>
      </c>
      <c r="J13" s="122" t="s">
        <v>322</v>
      </c>
      <c r="K13" s="197">
        <v>5500000</v>
      </c>
      <c r="L13" s="166"/>
      <c r="O13" s="119"/>
      <c r="P13" s="119"/>
      <c r="Q13" s="119"/>
      <c r="R13" s="119"/>
      <c r="S13" s="119"/>
      <c r="T13" s="119"/>
      <c r="U13" s="119"/>
      <c r="V13" s="119"/>
      <c r="W13" s="119"/>
      <c r="X13" s="119"/>
      <c r="Y13" s="119"/>
      <c r="Z13" s="119"/>
      <c r="AA13" s="119"/>
      <c r="AB13" s="119"/>
      <c r="AC13" s="119"/>
    </row>
    <row r="14" spans="1:29" s="108" customFormat="1" ht="114" x14ac:dyDescent="0.25">
      <c r="A14" s="184">
        <v>10</v>
      </c>
      <c r="B14" s="154" t="s">
        <v>249</v>
      </c>
      <c r="C14" s="107" t="s">
        <v>207</v>
      </c>
      <c r="D14" s="132" t="s">
        <v>279</v>
      </c>
      <c r="E14" s="196" t="s">
        <v>319</v>
      </c>
      <c r="F14" s="156" t="s">
        <v>315</v>
      </c>
      <c r="G14" s="198" t="s">
        <v>370</v>
      </c>
      <c r="H14" s="199">
        <v>1</v>
      </c>
      <c r="I14" s="183" t="s">
        <v>342</v>
      </c>
      <c r="J14" s="122" t="s">
        <v>322</v>
      </c>
      <c r="K14" s="201" t="s">
        <v>336</v>
      </c>
      <c r="L14" s="166"/>
      <c r="O14" s="119"/>
      <c r="P14" s="119"/>
      <c r="Q14" s="119"/>
      <c r="R14" s="119"/>
      <c r="S14" s="119"/>
      <c r="T14" s="119"/>
      <c r="U14" s="119"/>
      <c r="V14" s="119"/>
      <c r="W14" s="119"/>
      <c r="X14" s="119"/>
      <c r="Y14" s="119"/>
      <c r="Z14" s="119"/>
      <c r="AA14" s="119"/>
      <c r="AB14" s="119"/>
      <c r="AC14" s="119"/>
    </row>
    <row r="15" spans="1:29" s="137" customFormat="1" ht="66" customHeight="1" x14ac:dyDescent="0.25">
      <c r="A15" s="184">
        <v>11</v>
      </c>
      <c r="B15" s="154" t="s">
        <v>255</v>
      </c>
      <c r="C15" s="112" t="s">
        <v>207</v>
      </c>
      <c r="D15" s="133" t="s">
        <v>295</v>
      </c>
      <c r="E15" s="107" t="s">
        <v>316</v>
      </c>
      <c r="F15" s="156" t="s">
        <v>315</v>
      </c>
      <c r="G15" s="198" t="s">
        <v>391</v>
      </c>
      <c r="H15" s="199">
        <v>1</v>
      </c>
      <c r="I15" s="183" t="s">
        <v>342</v>
      </c>
      <c r="J15" s="200" t="s">
        <v>322</v>
      </c>
      <c r="K15" s="209" t="s">
        <v>357</v>
      </c>
      <c r="L15" s="173"/>
    </row>
    <row r="16" spans="1:29" s="137" customFormat="1" ht="99.75" customHeight="1" x14ac:dyDescent="0.25">
      <c r="A16" s="184">
        <v>12</v>
      </c>
      <c r="B16" s="154" t="s">
        <v>255</v>
      </c>
      <c r="C16" s="112" t="s">
        <v>207</v>
      </c>
      <c r="D16" s="175" t="s">
        <v>374</v>
      </c>
      <c r="E16" s="107" t="s">
        <v>316</v>
      </c>
      <c r="F16" s="156" t="s">
        <v>315</v>
      </c>
      <c r="G16" s="198" t="s">
        <v>413</v>
      </c>
      <c r="H16" s="199">
        <v>1</v>
      </c>
      <c r="I16" s="183" t="s">
        <v>342</v>
      </c>
      <c r="J16" s="122" t="s">
        <v>322</v>
      </c>
      <c r="K16" s="209" t="s">
        <v>357</v>
      </c>
      <c r="L16" s="173"/>
    </row>
    <row r="17" spans="1:29" s="138" customFormat="1" ht="56.25" customHeight="1" x14ac:dyDescent="0.25">
      <c r="A17" s="184">
        <v>13</v>
      </c>
      <c r="B17" s="155" t="s">
        <v>249</v>
      </c>
      <c r="C17" s="112" t="s">
        <v>207</v>
      </c>
      <c r="D17" s="148" t="s">
        <v>296</v>
      </c>
      <c r="E17" s="107" t="s">
        <v>321</v>
      </c>
      <c r="F17" s="156" t="s">
        <v>346</v>
      </c>
      <c r="G17" s="148" t="s">
        <v>392</v>
      </c>
      <c r="H17" s="181">
        <v>1</v>
      </c>
      <c r="I17" s="183" t="s">
        <v>342</v>
      </c>
      <c r="J17" s="122" t="s">
        <v>322</v>
      </c>
      <c r="K17" s="190">
        <v>5000000</v>
      </c>
      <c r="L17" s="174"/>
    </row>
    <row r="18" spans="1:29" s="108" customFormat="1" ht="67.5" customHeight="1" x14ac:dyDescent="0.25">
      <c r="A18" s="184">
        <v>14</v>
      </c>
      <c r="B18" s="154" t="s">
        <v>249</v>
      </c>
      <c r="C18" s="107" t="s">
        <v>202</v>
      </c>
      <c r="D18" s="175" t="s">
        <v>272</v>
      </c>
      <c r="E18" s="107" t="s">
        <v>319</v>
      </c>
      <c r="F18" s="217" t="s">
        <v>348</v>
      </c>
      <c r="G18" s="218" t="s">
        <v>393</v>
      </c>
      <c r="H18" s="222">
        <v>1</v>
      </c>
      <c r="I18" s="183" t="s">
        <v>342</v>
      </c>
      <c r="J18" s="122" t="s">
        <v>322</v>
      </c>
      <c r="K18" s="190">
        <v>3000000</v>
      </c>
      <c r="L18" s="166"/>
      <c r="O18" s="119"/>
      <c r="P18" s="119"/>
      <c r="Q18" s="119"/>
      <c r="R18" s="119"/>
      <c r="S18" s="119"/>
      <c r="T18" s="119"/>
      <c r="U18" s="119"/>
      <c r="V18" s="119"/>
      <c r="W18" s="119"/>
      <c r="X18" s="119"/>
      <c r="Y18" s="119"/>
      <c r="Z18" s="119"/>
      <c r="AA18" s="119"/>
      <c r="AB18" s="119"/>
      <c r="AC18" s="119"/>
    </row>
    <row r="19" spans="1:29" s="108" customFormat="1" ht="142.5" x14ac:dyDescent="0.25">
      <c r="A19" s="184">
        <v>15</v>
      </c>
      <c r="B19" s="154" t="s">
        <v>255</v>
      </c>
      <c r="C19" s="107" t="s">
        <v>202</v>
      </c>
      <c r="D19" s="132" t="s">
        <v>310</v>
      </c>
      <c r="E19" s="107" t="s">
        <v>319</v>
      </c>
      <c r="F19" s="156" t="s">
        <v>349</v>
      </c>
      <c r="G19" s="198" t="s">
        <v>383</v>
      </c>
      <c r="H19" s="199">
        <v>1</v>
      </c>
      <c r="I19" s="183" t="s">
        <v>342</v>
      </c>
      <c r="J19" s="122" t="s">
        <v>322</v>
      </c>
      <c r="K19" s="209" t="s">
        <v>357</v>
      </c>
      <c r="L19" s="166"/>
      <c r="O19" s="119"/>
      <c r="P19" s="119"/>
      <c r="Q19" s="119"/>
      <c r="R19" s="119"/>
      <c r="S19" s="119"/>
      <c r="T19" s="119"/>
      <c r="U19" s="119"/>
      <c r="V19" s="119"/>
      <c r="W19" s="119"/>
      <c r="X19" s="119"/>
      <c r="Y19" s="119"/>
      <c r="Z19" s="119"/>
      <c r="AA19" s="119"/>
      <c r="AB19" s="119"/>
      <c r="AC19" s="119"/>
    </row>
    <row r="20" spans="1:29" s="108" customFormat="1" ht="142.5" x14ac:dyDescent="0.25">
      <c r="A20" s="184">
        <v>16</v>
      </c>
      <c r="B20" s="155" t="s">
        <v>255</v>
      </c>
      <c r="C20" s="107" t="s">
        <v>202</v>
      </c>
      <c r="D20" s="225" t="s">
        <v>297</v>
      </c>
      <c r="E20" s="156" t="s">
        <v>319</v>
      </c>
      <c r="F20" s="156" t="s">
        <v>377</v>
      </c>
      <c r="G20" s="198" t="s">
        <v>394</v>
      </c>
      <c r="H20" s="181">
        <v>1</v>
      </c>
      <c r="I20" s="183" t="s">
        <v>342</v>
      </c>
      <c r="J20" s="122" t="s">
        <v>322</v>
      </c>
      <c r="K20" s="141" t="s">
        <v>357</v>
      </c>
      <c r="L20" s="166"/>
      <c r="M20" s="137" t="s">
        <v>367</v>
      </c>
      <c r="O20" s="119"/>
      <c r="P20" s="119"/>
      <c r="Q20" s="119"/>
      <c r="R20" s="119"/>
      <c r="S20" s="119"/>
      <c r="T20" s="119"/>
      <c r="U20" s="119"/>
      <c r="V20" s="119"/>
      <c r="W20" s="119"/>
      <c r="X20" s="119"/>
      <c r="Y20" s="119"/>
      <c r="Z20" s="119"/>
      <c r="AA20" s="119"/>
      <c r="AB20" s="119"/>
      <c r="AC20" s="119"/>
    </row>
    <row r="21" spans="1:29" s="108" customFormat="1" ht="83.25" customHeight="1" x14ac:dyDescent="0.25">
      <c r="A21" s="184">
        <v>17</v>
      </c>
      <c r="B21" s="154" t="s">
        <v>255</v>
      </c>
      <c r="C21" s="113" t="s">
        <v>202</v>
      </c>
      <c r="D21" s="133" t="s">
        <v>375</v>
      </c>
      <c r="E21" s="107" t="s">
        <v>319</v>
      </c>
      <c r="F21" s="112" t="s">
        <v>347</v>
      </c>
      <c r="G21" s="161" t="s">
        <v>382</v>
      </c>
      <c r="H21" s="181">
        <v>1</v>
      </c>
      <c r="I21" s="183" t="s">
        <v>343</v>
      </c>
      <c r="J21" s="122" t="s">
        <v>322</v>
      </c>
      <c r="K21" s="141" t="s">
        <v>357</v>
      </c>
      <c r="L21" s="166"/>
      <c r="O21" s="119"/>
      <c r="P21" s="119"/>
      <c r="Q21" s="119"/>
      <c r="R21" s="119"/>
      <c r="S21" s="119"/>
      <c r="T21" s="119"/>
      <c r="U21" s="119"/>
      <c r="V21" s="119"/>
      <c r="W21" s="119"/>
      <c r="X21" s="119"/>
      <c r="Y21" s="119"/>
      <c r="Z21" s="119"/>
      <c r="AA21" s="119"/>
      <c r="AB21" s="119"/>
      <c r="AC21" s="119"/>
    </row>
    <row r="22" spans="1:29" s="108" customFormat="1" ht="81.75" customHeight="1" x14ac:dyDescent="0.25">
      <c r="A22" s="184">
        <v>18</v>
      </c>
      <c r="B22" s="154" t="s">
        <v>255</v>
      </c>
      <c r="C22" s="113" t="s">
        <v>202</v>
      </c>
      <c r="D22" s="175" t="s">
        <v>298</v>
      </c>
      <c r="E22" s="107" t="s">
        <v>318</v>
      </c>
      <c r="F22" s="156" t="s">
        <v>315</v>
      </c>
      <c r="G22" s="198" t="s">
        <v>372</v>
      </c>
      <c r="H22" s="181">
        <v>1</v>
      </c>
      <c r="I22" s="183" t="s">
        <v>342</v>
      </c>
      <c r="J22" s="122" t="s">
        <v>322</v>
      </c>
      <c r="K22" s="209" t="s">
        <v>357</v>
      </c>
      <c r="L22" s="166" t="s">
        <v>355</v>
      </c>
      <c r="O22" s="119"/>
      <c r="P22" s="119"/>
      <c r="Q22" s="119"/>
      <c r="R22" s="119"/>
      <c r="S22" s="119"/>
      <c r="T22" s="119"/>
      <c r="U22" s="119"/>
      <c r="V22" s="119"/>
      <c r="W22" s="119"/>
      <c r="X22" s="119"/>
      <c r="Y22" s="119"/>
      <c r="Z22" s="119"/>
      <c r="AA22" s="119"/>
      <c r="AB22" s="119"/>
      <c r="AC22" s="119"/>
    </row>
    <row r="23" spans="1:29" ht="57.75" x14ac:dyDescent="0.25">
      <c r="A23" s="184">
        <v>19</v>
      </c>
      <c r="B23" s="154" t="s">
        <v>255</v>
      </c>
      <c r="C23" s="112" t="s">
        <v>202</v>
      </c>
      <c r="D23" s="175" t="s">
        <v>376</v>
      </c>
      <c r="E23" s="107" t="s">
        <v>318</v>
      </c>
      <c r="F23" s="112" t="s">
        <v>350</v>
      </c>
      <c r="G23" s="215" t="s">
        <v>371</v>
      </c>
      <c r="H23" s="181">
        <v>1</v>
      </c>
      <c r="I23" s="183" t="s">
        <v>342</v>
      </c>
      <c r="J23" s="122" t="s">
        <v>322</v>
      </c>
      <c r="K23" s="208">
        <f>3000*80*6</f>
        <v>1440000</v>
      </c>
    </row>
    <row r="24" spans="1:29" s="108" customFormat="1" ht="93.75" customHeight="1" x14ac:dyDescent="0.25">
      <c r="A24" s="184">
        <v>20</v>
      </c>
      <c r="B24" s="154" t="s">
        <v>255</v>
      </c>
      <c r="C24" s="151" t="s">
        <v>202</v>
      </c>
      <c r="D24" s="133" t="s">
        <v>277</v>
      </c>
      <c r="E24" s="107" t="s">
        <v>319</v>
      </c>
      <c r="F24" s="112" t="s">
        <v>349</v>
      </c>
      <c r="G24" s="223" t="str">
        <f>G21</f>
        <v>Junio 04:  Se evaluaron las estrategias propuestas, identificando en los estudios proyectados a futuro la poca rentabilidad de las mismas, además de la priorización de otros focos a trabajar en el 2019.
Apuntando a la conexión emocional con los asociados, se han estructurado y gestionado diferentes campañas, entre otras están las de ahorro y crédito en mayo junio aprovechando la temporada de La Copa América, (Gana por cada gol de la selección Colombia y Ahorrar con Fecoomeva es un golazo). Se incluirá en la planeación y presupuesto del año 2020 la campaña de Fecoogana.</v>
      </c>
      <c r="H24" s="181">
        <f>H21</f>
        <v>1</v>
      </c>
      <c r="I24" s="183" t="s">
        <v>342</v>
      </c>
      <c r="J24" s="122" t="s">
        <v>322</v>
      </c>
      <c r="K24" s="140" t="s">
        <v>357</v>
      </c>
      <c r="L24" s="166"/>
      <c r="O24" s="119"/>
      <c r="P24" s="119"/>
      <c r="Q24" s="119"/>
      <c r="R24" s="119"/>
      <c r="S24" s="119"/>
      <c r="T24" s="119"/>
      <c r="U24" s="119"/>
      <c r="V24" s="119"/>
      <c r="W24" s="119"/>
      <c r="X24" s="119"/>
      <c r="Y24" s="119"/>
      <c r="Z24" s="119"/>
      <c r="AA24" s="119"/>
      <c r="AB24" s="119"/>
      <c r="AC24" s="119"/>
    </row>
    <row r="25" spans="1:29" s="108" customFormat="1" ht="72" customHeight="1" x14ac:dyDescent="0.25">
      <c r="A25" s="184">
        <v>21</v>
      </c>
      <c r="B25" s="154" t="s">
        <v>255</v>
      </c>
      <c r="C25" s="107" t="s">
        <v>204</v>
      </c>
      <c r="D25" s="175" t="s">
        <v>280</v>
      </c>
      <c r="E25" s="107" t="s">
        <v>316</v>
      </c>
      <c r="F25" s="217" t="s">
        <v>360</v>
      </c>
      <c r="G25" s="157" t="s">
        <v>395</v>
      </c>
      <c r="H25" s="199">
        <v>1</v>
      </c>
      <c r="I25" s="183" t="s">
        <v>342</v>
      </c>
      <c r="J25" s="122" t="s">
        <v>322</v>
      </c>
      <c r="K25" s="140" t="s">
        <v>357</v>
      </c>
      <c r="L25" s="166"/>
      <c r="O25" s="119"/>
      <c r="P25" s="119"/>
      <c r="Q25" s="119"/>
      <c r="R25" s="119"/>
      <c r="S25" s="119"/>
      <c r="T25" s="119"/>
      <c r="U25" s="119"/>
      <c r="V25" s="119"/>
      <c r="W25" s="119"/>
      <c r="X25" s="119"/>
      <c r="Y25" s="119"/>
      <c r="Z25" s="119"/>
      <c r="AA25" s="119"/>
      <c r="AB25" s="119"/>
      <c r="AC25" s="119"/>
    </row>
    <row r="26" spans="1:29" s="108" customFormat="1" ht="71.25" customHeight="1" x14ac:dyDescent="0.25">
      <c r="A26" s="184">
        <v>22</v>
      </c>
      <c r="B26" s="154" t="s">
        <v>255</v>
      </c>
      <c r="C26" s="112" t="s">
        <v>204</v>
      </c>
      <c r="D26" s="175" t="s">
        <v>276</v>
      </c>
      <c r="E26" s="107" t="s">
        <v>316</v>
      </c>
      <c r="F26" s="217" t="s">
        <v>360</v>
      </c>
      <c r="G26" s="157" t="s">
        <v>396</v>
      </c>
      <c r="H26" s="181">
        <v>1</v>
      </c>
      <c r="I26" s="183" t="s">
        <v>342</v>
      </c>
      <c r="J26" s="122" t="s">
        <v>322</v>
      </c>
      <c r="K26" s="140" t="s">
        <v>357</v>
      </c>
      <c r="L26" s="166"/>
      <c r="O26" s="119"/>
      <c r="P26" s="119"/>
      <c r="Q26" s="119"/>
      <c r="R26" s="119"/>
      <c r="S26" s="119"/>
      <c r="T26" s="119"/>
      <c r="U26" s="119"/>
      <c r="V26" s="119"/>
      <c r="W26" s="119"/>
      <c r="X26" s="119"/>
      <c r="Y26" s="119"/>
      <c r="Z26" s="119"/>
      <c r="AA26" s="119"/>
      <c r="AB26" s="119"/>
      <c r="AC26" s="119"/>
    </row>
    <row r="27" spans="1:29" s="108" customFormat="1" ht="57" x14ac:dyDescent="0.25">
      <c r="A27" s="184">
        <v>23</v>
      </c>
      <c r="B27" s="154" t="s">
        <v>255</v>
      </c>
      <c r="C27" s="113" t="s">
        <v>204</v>
      </c>
      <c r="D27" s="175" t="s">
        <v>299</v>
      </c>
      <c r="E27" s="107" t="s">
        <v>316</v>
      </c>
      <c r="F27" s="217" t="s">
        <v>360</v>
      </c>
      <c r="G27" s="157" t="s">
        <v>397</v>
      </c>
      <c r="H27" s="181">
        <v>1</v>
      </c>
      <c r="I27" s="183" t="s">
        <v>342</v>
      </c>
      <c r="J27" s="122" t="s">
        <v>322</v>
      </c>
      <c r="K27" s="140" t="s">
        <v>357</v>
      </c>
      <c r="L27" s="166"/>
      <c r="O27" s="119"/>
      <c r="P27" s="119"/>
      <c r="Q27" s="119"/>
      <c r="R27" s="119"/>
      <c r="S27" s="119"/>
      <c r="T27" s="119"/>
      <c r="U27" s="119"/>
      <c r="V27" s="119"/>
      <c r="W27" s="119"/>
      <c r="X27" s="119"/>
      <c r="Y27" s="119"/>
      <c r="Z27" s="119"/>
      <c r="AA27" s="119"/>
      <c r="AB27" s="119"/>
      <c r="AC27" s="119"/>
    </row>
    <row r="28" spans="1:29" s="108" customFormat="1" ht="85.5" x14ac:dyDescent="0.25">
      <c r="A28" s="184">
        <v>24</v>
      </c>
      <c r="B28" s="154" t="s">
        <v>255</v>
      </c>
      <c r="C28" s="113" t="s">
        <v>204</v>
      </c>
      <c r="D28" s="175" t="s">
        <v>369</v>
      </c>
      <c r="E28" s="107" t="s">
        <v>316</v>
      </c>
      <c r="F28" s="217" t="s">
        <v>360</v>
      </c>
      <c r="G28" s="157" t="s">
        <v>398</v>
      </c>
      <c r="H28" s="181">
        <v>1</v>
      </c>
      <c r="I28" s="183" t="s">
        <v>342</v>
      </c>
      <c r="J28" s="122" t="s">
        <v>322</v>
      </c>
      <c r="K28" s="140" t="s">
        <v>357</v>
      </c>
      <c r="L28" s="166"/>
      <c r="O28" s="119"/>
      <c r="P28" s="119"/>
      <c r="Q28" s="119"/>
      <c r="R28" s="119"/>
      <c r="S28" s="119"/>
      <c r="T28" s="119"/>
      <c r="U28" s="119"/>
      <c r="V28" s="119"/>
      <c r="W28" s="119"/>
      <c r="X28" s="119"/>
      <c r="Y28" s="119"/>
      <c r="Z28" s="119"/>
      <c r="AA28" s="119"/>
      <c r="AB28" s="119"/>
      <c r="AC28" s="119"/>
    </row>
    <row r="29" spans="1:29" s="108" customFormat="1" ht="103.5" customHeight="1" x14ac:dyDescent="0.25">
      <c r="A29" s="184">
        <v>25</v>
      </c>
      <c r="B29" s="154" t="s">
        <v>255</v>
      </c>
      <c r="C29" s="113" t="s">
        <v>204</v>
      </c>
      <c r="D29" s="225" t="s">
        <v>283</v>
      </c>
      <c r="E29" s="107" t="s">
        <v>316</v>
      </c>
      <c r="F29" s="112" t="s">
        <v>347</v>
      </c>
      <c r="G29" s="157" t="s">
        <v>399</v>
      </c>
      <c r="H29" s="199">
        <v>1</v>
      </c>
      <c r="I29" s="183" t="s">
        <v>342</v>
      </c>
      <c r="J29" s="122" t="s">
        <v>322</v>
      </c>
      <c r="K29" s="191" t="s">
        <v>336</v>
      </c>
      <c r="L29" s="166"/>
      <c r="O29" s="119"/>
      <c r="P29" s="119"/>
      <c r="Q29" s="119"/>
      <c r="R29" s="119"/>
      <c r="S29" s="119"/>
      <c r="T29" s="119"/>
      <c r="U29" s="119"/>
      <c r="V29" s="119"/>
      <c r="W29" s="119"/>
      <c r="X29" s="119"/>
      <c r="Y29" s="119"/>
      <c r="Z29" s="119"/>
      <c r="AA29" s="119"/>
      <c r="AB29" s="119"/>
      <c r="AC29" s="119"/>
    </row>
    <row r="30" spans="1:29" ht="97.5" customHeight="1" x14ac:dyDescent="0.25">
      <c r="A30" s="184">
        <v>26</v>
      </c>
      <c r="B30" s="112" t="s">
        <v>275</v>
      </c>
      <c r="C30" s="112" t="s">
        <v>209</v>
      </c>
      <c r="D30" s="175" t="s">
        <v>300</v>
      </c>
      <c r="E30" s="107" t="s">
        <v>318</v>
      </c>
      <c r="F30" s="112" t="s">
        <v>347</v>
      </c>
      <c r="G30" s="198" t="s">
        <v>400</v>
      </c>
      <c r="H30" s="181">
        <v>1</v>
      </c>
      <c r="I30" s="183" t="s">
        <v>342</v>
      </c>
      <c r="J30" s="122" t="s">
        <v>322</v>
      </c>
      <c r="K30" s="140" t="s">
        <v>336</v>
      </c>
    </row>
    <row r="31" spans="1:29" s="108" customFormat="1" ht="157.5" customHeight="1" x14ac:dyDescent="0.25">
      <c r="A31" s="184">
        <v>27</v>
      </c>
      <c r="B31" s="112" t="s">
        <v>275</v>
      </c>
      <c r="C31" s="113" t="s">
        <v>209</v>
      </c>
      <c r="D31" s="175" t="s">
        <v>368</v>
      </c>
      <c r="E31" s="107" t="s">
        <v>318</v>
      </c>
      <c r="F31" s="112" t="s">
        <v>347</v>
      </c>
      <c r="G31" s="198" t="s">
        <v>414</v>
      </c>
      <c r="H31" s="199">
        <v>1</v>
      </c>
      <c r="I31" s="183" t="s">
        <v>342</v>
      </c>
      <c r="J31" s="122" t="s">
        <v>322</v>
      </c>
      <c r="K31" s="141" t="s">
        <v>357</v>
      </c>
      <c r="L31" s="166"/>
      <c r="O31" s="119"/>
      <c r="P31" s="119"/>
      <c r="Q31" s="119"/>
      <c r="R31" s="119"/>
      <c r="S31" s="119"/>
      <c r="T31" s="119"/>
      <c r="U31" s="119"/>
      <c r="V31" s="119"/>
      <c r="W31" s="119"/>
      <c r="X31" s="119"/>
      <c r="Y31" s="119"/>
      <c r="Z31" s="119"/>
      <c r="AA31" s="119"/>
      <c r="AB31" s="119"/>
      <c r="AC31" s="119"/>
    </row>
    <row r="32" spans="1:29" s="108" customFormat="1" ht="67.5" customHeight="1" x14ac:dyDescent="0.25">
      <c r="A32" s="184">
        <v>28</v>
      </c>
      <c r="B32" s="155" t="s">
        <v>255</v>
      </c>
      <c r="C32" s="112" t="s">
        <v>211</v>
      </c>
      <c r="D32" s="147" t="s">
        <v>286</v>
      </c>
      <c r="E32" s="155" t="s">
        <v>318</v>
      </c>
      <c r="F32" s="112" t="s">
        <v>353</v>
      </c>
      <c r="G32" s="198" t="s">
        <v>401</v>
      </c>
      <c r="H32" s="181">
        <v>1</v>
      </c>
      <c r="I32" s="183" t="s">
        <v>342</v>
      </c>
      <c r="J32" s="183" t="s">
        <v>322</v>
      </c>
      <c r="K32" s="141" t="s">
        <v>357</v>
      </c>
      <c r="L32" s="166"/>
      <c r="O32" s="119"/>
      <c r="P32" s="119"/>
      <c r="Q32" s="119"/>
      <c r="R32" s="119"/>
      <c r="S32" s="119"/>
      <c r="T32" s="119"/>
      <c r="U32" s="119"/>
      <c r="V32" s="119"/>
      <c r="W32" s="119"/>
      <c r="X32" s="119"/>
      <c r="Y32" s="119"/>
      <c r="Z32" s="119"/>
      <c r="AA32" s="119"/>
      <c r="AB32" s="119"/>
      <c r="AC32" s="119"/>
    </row>
    <row r="33" spans="1:29" ht="42.75" x14ac:dyDescent="0.25">
      <c r="A33" s="184">
        <v>29</v>
      </c>
      <c r="B33" s="155" t="s">
        <v>255</v>
      </c>
      <c r="C33" s="112" t="s">
        <v>211</v>
      </c>
      <c r="D33" s="143" t="s">
        <v>287</v>
      </c>
      <c r="E33" s="155" t="s">
        <v>318</v>
      </c>
      <c r="F33" s="112" t="s">
        <v>352</v>
      </c>
      <c r="G33" s="157" t="s">
        <v>373</v>
      </c>
      <c r="H33" s="162">
        <v>1</v>
      </c>
      <c r="I33" s="183" t="s">
        <v>342</v>
      </c>
      <c r="J33" s="122" t="s">
        <v>322</v>
      </c>
      <c r="K33" s="140" t="s">
        <v>336</v>
      </c>
    </row>
    <row r="34" spans="1:29" ht="62.25" customHeight="1" x14ac:dyDescent="0.25">
      <c r="A34" s="184">
        <v>30</v>
      </c>
      <c r="B34" s="154" t="s">
        <v>255</v>
      </c>
      <c r="C34" s="112" t="s">
        <v>211</v>
      </c>
      <c r="D34" s="175" t="s">
        <v>301</v>
      </c>
      <c r="E34" s="107" t="s">
        <v>318</v>
      </c>
      <c r="F34" s="156" t="s">
        <v>351</v>
      </c>
      <c r="G34" s="161" t="s">
        <v>402</v>
      </c>
      <c r="H34" s="162">
        <v>1</v>
      </c>
      <c r="I34" s="183" t="s">
        <v>342</v>
      </c>
      <c r="J34" s="122" t="s">
        <v>322</v>
      </c>
      <c r="K34" s="140" t="s">
        <v>336</v>
      </c>
    </row>
    <row r="35" spans="1:29" s="108" customFormat="1" ht="118.5" customHeight="1" x14ac:dyDescent="0.25">
      <c r="A35" s="184">
        <v>31</v>
      </c>
      <c r="B35" s="112" t="s">
        <v>249</v>
      </c>
      <c r="C35" s="112" t="s">
        <v>206</v>
      </c>
      <c r="D35" s="150" t="s">
        <v>281</v>
      </c>
      <c r="E35" s="154" t="s">
        <v>319</v>
      </c>
      <c r="F35" s="112" t="s">
        <v>347</v>
      </c>
      <c r="G35" s="198" t="s">
        <v>403</v>
      </c>
      <c r="H35" s="181">
        <v>1</v>
      </c>
      <c r="I35" s="183" t="s">
        <v>342</v>
      </c>
      <c r="J35" s="122" t="s">
        <v>322</v>
      </c>
      <c r="K35" s="141" t="s">
        <v>336</v>
      </c>
      <c r="L35" s="166"/>
      <c r="O35" s="119"/>
      <c r="P35" s="119"/>
      <c r="Q35" s="119"/>
      <c r="R35" s="119"/>
      <c r="S35" s="119"/>
      <c r="T35" s="119"/>
      <c r="U35" s="119"/>
      <c r="V35" s="119"/>
      <c r="W35" s="119"/>
      <c r="X35" s="119"/>
      <c r="Y35" s="119"/>
      <c r="Z35" s="119"/>
      <c r="AA35" s="119"/>
      <c r="AB35" s="119"/>
      <c r="AC35" s="119"/>
    </row>
    <row r="36" spans="1:29" s="108" customFormat="1" ht="135" customHeight="1" x14ac:dyDescent="0.25">
      <c r="A36" s="184">
        <v>32</v>
      </c>
      <c r="B36" s="154" t="s">
        <v>249</v>
      </c>
      <c r="C36" s="113" t="s">
        <v>282</v>
      </c>
      <c r="D36" s="170" t="s">
        <v>273</v>
      </c>
      <c r="E36" s="156" t="s">
        <v>319</v>
      </c>
      <c r="F36" s="156" t="s">
        <v>354</v>
      </c>
      <c r="G36" s="160" t="s">
        <v>404</v>
      </c>
      <c r="H36" s="181">
        <v>1</v>
      </c>
      <c r="I36" s="183" t="s">
        <v>342</v>
      </c>
      <c r="J36" s="122" t="s">
        <v>322</v>
      </c>
      <c r="K36" s="140" t="s">
        <v>357</v>
      </c>
      <c r="L36" s="166"/>
      <c r="O36" s="119"/>
      <c r="P36" s="119"/>
      <c r="Q36" s="119"/>
      <c r="R36" s="119"/>
      <c r="S36" s="119"/>
      <c r="T36" s="119"/>
      <c r="U36" s="119"/>
      <c r="V36" s="119"/>
      <c r="W36" s="119"/>
      <c r="X36" s="119"/>
      <c r="Y36" s="119"/>
      <c r="Z36" s="119"/>
      <c r="AA36" s="119"/>
      <c r="AB36" s="119"/>
      <c r="AC36" s="119"/>
    </row>
    <row r="37" spans="1:29" s="108" customFormat="1" ht="114" customHeight="1" thickBot="1" x14ac:dyDescent="0.3">
      <c r="A37" s="185">
        <v>33</v>
      </c>
      <c r="B37" s="186" t="s">
        <v>275</v>
      </c>
      <c r="C37" s="159" t="s">
        <v>282</v>
      </c>
      <c r="D37" s="224" t="s">
        <v>274</v>
      </c>
      <c r="E37" s="146" t="s">
        <v>318</v>
      </c>
      <c r="F37" s="186" t="s">
        <v>347</v>
      </c>
      <c r="G37" s="226" t="s">
        <v>405</v>
      </c>
      <c r="H37" s="181">
        <v>1</v>
      </c>
      <c r="I37" s="187" t="s">
        <v>342</v>
      </c>
      <c r="J37" s="122" t="s">
        <v>322</v>
      </c>
      <c r="K37" s="165" t="s">
        <v>357</v>
      </c>
      <c r="L37" s="195" t="s">
        <v>361</v>
      </c>
      <c r="O37" s="119"/>
      <c r="P37" s="119"/>
      <c r="Q37" s="119"/>
      <c r="R37" s="119"/>
      <c r="S37" s="119"/>
      <c r="T37" s="119"/>
      <c r="U37" s="119"/>
      <c r="V37" s="119"/>
      <c r="W37" s="119"/>
      <c r="X37" s="119"/>
      <c r="Y37" s="119"/>
      <c r="Z37" s="119"/>
      <c r="AA37" s="119"/>
      <c r="AB37" s="119"/>
      <c r="AC37" s="119"/>
    </row>
    <row r="38" spans="1:29" s="108" customFormat="1" ht="33.75" customHeight="1" x14ac:dyDescent="0.25">
      <c r="G38" s="216" t="s">
        <v>364</v>
      </c>
      <c r="H38" s="211">
        <f>AVERAGE(H4:H37)</f>
        <v>1</v>
      </c>
      <c r="I38" s="169"/>
      <c r="J38" s="115"/>
      <c r="K38" s="115"/>
      <c r="L38" s="166"/>
      <c r="O38" s="119"/>
      <c r="P38" s="119"/>
      <c r="Q38" s="119"/>
      <c r="R38" s="119"/>
      <c r="S38" s="119"/>
      <c r="T38" s="119"/>
      <c r="U38" s="119"/>
      <c r="V38" s="119"/>
      <c r="W38" s="119"/>
      <c r="X38" s="119"/>
      <c r="Y38" s="119"/>
      <c r="Z38" s="119"/>
      <c r="AA38" s="119"/>
      <c r="AB38" s="119"/>
      <c r="AC38" s="119"/>
    </row>
    <row r="39" spans="1:29" ht="15" customHeight="1" x14ac:dyDescent="0.25">
      <c r="A39" s="121"/>
      <c r="B39" s="108"/>
      <c r="C39" s="108"/>
      <c r="D39" s="109"/>
      <c r="E39" s="109"/>
    </row>
    <row r="40" spans="1:29" ht="15" customHeight="1" x14ac:dyDescent="0.25">
      <c r="A40" s="121"/>
      <c r="B40" s="108"/>
      <c r="C40" s="108"/>
      <c r="D40" s="109"/>
      <c r="E40" s="109"/>
    </row>
    <row r="41" spans="1:29" ht="15" customHeight="1" x14ac:dyDescent="0.25">
      <c r="A41" s="121"/>
      <c r="B41" s="108"/>
      <c r="C41" s="108"/>
      <c r="D41" s="109"/>
      <c r="E41" s="109"/>
    </row>
    <row r="42" spans="1:29" ht="15" customHeight="1" x14ac:dyDescent="0.25">
      <c r="A42" s="121"/>
      <c r="B42" s="108"/>
      <c r="C42" s="108"/>
      <c r="D42" s="109"/>
      <c r="E42" s="109"/>
    </row>
    <row r="43" spans="1:29" ht="15" customHeight="1" x14ac:dyDescent="0.25">
      <c r="A43" s="121"/>
      <c r="B43" s="108"/>
      <c r="C43" s="108"/>
      <c r="D43" s="109"/>
      <c r="E43" s="109"/>
    </row>
    <row r="44" spans="1:29" ht="15" customHeight="1" x14ac:dyDescent="0.25">
      <c r="A44" s="121"/>
      <c r="B44" s="108"/>
      <c r="C44" s="108"/>
      <c r="D44" s="109"/>
      <c r="E44" s="109"/>
    </row>
    <row r="45" spans="1:29" ht="15" customHeight="1" x14ac:dyDescent="0.25">
      <c r="A45" s="121"/>
      <c r="B45" s="108"/>
      <c r="C45" s="108"/>
      <c r="D45" s="109"/>
      <c r="E45" s="109"/>
    </row>
    <row r="46" spans="1:29" ht="15" customHeight="1" x14ac:dyDescent="0.25">
      <c r="A46" s="121"/>
      <c r="B46" s="108"/>
      <c r="C46" s="108"/>
      <c r="D46" s="109"/>
      <c r="E46" s="109"/>
    </row>
    <row r="47" spans="1:29" ht="15" customHeight="1" x14ac:dyDescent="0.25">
      <c r="A47" s="121"/>
      <c r="B47" s="108"/>
      <c r="C47" s="108"/>
      <c r="D47" s="109"/>
      <c r="E47" s="109"/>
    </row>
    <row r="48" spans="1:29" ht="15" customHeight="1" x14ac:dyDescent="0.25">
      <c r="A48" s="121"/>
      <c r="B48" s="108"/>
      <c r="C48" s="108"/>
      <c r="D48" s="109"/>
      <c r="E48" s="109"/>
    </row>
    <row r="49" spans="1:5" ht="15" customHeight="1" x14ac:dyDescent="0.25">
      <c r="A49" s="121"/>
      <c r="B49" s="108"/>
      <c r="C49" s="108"/>
      <c r="D49" s="109"/>
      <c r="E49" s="109"/>
    </row>
    <row r="50" spans="1:5" ht="15" customHeight="1" x14ac:dyDescent="0.25">
      <c r="A50" s="121"/>
      <c r="B50" s="108"/>
      <c r="C50" s="108"/>
      <c r="D50" s="109"/>
      <c r="E50" s="109"/>
    </row>
    <row r="51" spans="1:5" ht="15" customHeight="1" x14ac:dyDescent="0.25">
      <c r="A51" s="121"/>
      <c r="B51" s="108"/>
      <c r="C51" s="108"/>
      <c r="D51" s="109"/>
      <c r="E51" s="109"/>
    </row>
    <row r="52" spans="1:5" ht="15" customHeight="1" x14ac:dyDescent="0.25">
      <c r="A52" s="121"/>
      <c r="B52" s="108"/>
      <c r="C52" s="108"/>
      <c r="D52" s="109"/>
      <c r="E52" s="109"/>
    </row>
    <row r="53" spans="1:5" ht="15" customHeight="1" x14ac:dyDescent="0.25">
      <c r="A53" s="121"/>
      <c r="B53" s="108"/>
      <c r="C53" s="108"/>
      <c r="D53" s="109"/>
      <c r="E53" s="109"/>
    </row>
    <row r="54" spans="1:5" ht="15" customHeight="1" x14ac:dyDescent="0.25">
      <c r="A54" s="121"/>
      <c r="B54" s="108"/>
      <c r="C54" s="108"/>
      <c r="D54" s="109"/>
      <c r="E54" s="109"/>
    </row>
    <row r="55" spans="1:5" ht="15" customHeight="1" x14ac:dyDescent="0.25">
      <c r="A55" s="121"/>
      <c r="B55" s="108"/>
      <c r="C55" s="108"/>
      <c r="D55" s="109"/>
      <c r="E55" s="109"/>
    </row>
    <row r="56" spans="1:5" ht="15" customHeight="1" x14ac:dyDescent="0.25">
      <c r="A56" s="121"/>
      <c r="B56" s="108"/>
      <c r="C56" s="108"/>
      <c r="D56" s="109"/>
      <c r="E56" s="109"/>
    </row>
    <row r="57" spans="1:5" ht="15" customHeight="1" x14ac:dyDescent="0.25">
      <c r="A57" s="121"/>
      <c r="B57" s="108"/>
      <c r="C57" s="108"/>
      <c r="D57" s="109"/>
      <c r="E57" s="109"/>
    </row>
    <row r="58" spans="1:5" ht="15" customHeight="1" x14ac:dyDescent="0.25">
      <c r="A58" s="121"/>
      <c r="B58" s="108"/>
      <c r="C58" s="108"/>
      <c r="D58" s="109"/>
      <c r="E58" s="109"/>
    </row>
    <row r="59" spans="1:5" ht="15" customHeight="1" x14ac:dyDescent="0.25">
      <c r="A59" s="121"/>
      <c r="B59" s="108"/>
      <c r="C59" s="108"/>
      <c r="D59" s="109"/>
      <c r="E59" s="109"/>
    </row>
    <row r="60" spans="1:5" ht="15" customHeight="1" x14ac:dyDescent="0.25">
      <c r="A60" s="121"/>
      <c r="B60" s="108"/>
      <c r="C60" s="108"/>
      <c r="D60" s="109"/>
      <c r="E60" s="109"/>
    </row>
    <row r="61" spans="1:5" ht="15" customHeight="1" x14ac:dyDescent="0.25">
      <c r="A61" s="121"/>
      <c r="B61" s="108"/>
      <c r="C61" s="108"/>
      <c r="D61" s="109"/>
      <c r="E61" s="109"/>
    </row>
    <row r="62" spans="1:5" ht="15" customHeight="1" x14ac:dyDescent="0.25">
      <c r="A62" s="121"/>
      <c r="B62" s="108"/>
      <c r="C62" s="108"/>
      <c r="D62" s="109"/>
      <c r="E62" s="109"/>
    </row>
    <row r="63" spans="1:5" ht="15" customHeight="1" x14ac:dyDescent="0.25">
      <c r="A63" s="121"/>
      <c r="B63" s="108"/>
      <c r="C63" s="108"/>
      <c r="D63" s="109"/>
      <c r="E63" s="109"/>
    </row>
    <row r="64" spans="1:5" ht="15" customHeight="1" x14ac:dyDescent="0.25">
      <c r="A64" s="121"/>
      <c r="B64" s="108"/>
      <c r="C64" s="108"/>
      <c r="D64" s="109"/>
      <c r="E64" s="109"/>
    </row>
    <row r="65" spans="1:5" ht="15" customHeight="1" x14ac:dyDescent="0.25">
      <c r="A65" s="121"/>
      <c r="B65" s="108"/>
      <c r="C65" s="108"/>
      <c r="D65" s="109"/>
      <c r="E65" s="109"/>
    </row>
    <row r="66" spans="1:5" ht="15" customHeight="1" x14ac:dyDescent="0.25">
      <c r="A66" s="121"/>
      <c r="B66" s="108"/>
      <c r="C66" s="108"/>
      <c r="D66" s="109"/>
      <c r="E66" s="109"/>
    </row>
    <row r="67" spans="1:5" ht="15" customHeight="1" x14ac:dyDescent="0.25">
      <c r="A67" s="121"/>
      <c r="B67" s="108"/>
      <c r="C67" s="108"/>
      <c r="D67" s="109"/>
      <c r="E67" s="109"/>
    </row>
    <row r="68" spans="1:5" ht="15" customHeight="1" x14ac:dyDescent="0.25">
      <c r="A68" s="121"/>
      <c r="B68" s="108"/>
      <c r="C68" s="108"/>
      <c r="D68" s="109"/>
      <c r="E68" s="109"/>
    </row>
    <row r="69" spans="1:5" ht="15" customHeight="1" x14ac:dyDescent="0.25">
      <c r="A69" s="121"/>
      <c r="B69" s="108"/>
      <c r="C69" s="108"/>
      <c r="D69" s="109"/>
      <c r="E69" s="109"/>
    </row>
    <row r="70" spans="1:5" ht="15" customHeight="1" x14ac:dyDescent="0.25">
      <c r="A70" s="121"/>
      <c r="B70" s="108"/>
      <c r="C70" s="108"/>
      <c r="D70" s="109"/>
      <c r="E70" s="109"/>
    </row>
    <row r="71" spans="1:5" ht="15" customHeight="1" x14ac:dyDescent="0.25">
      <c r="A71" s="121"/>
      <c r="B71" s="108"/>
      <c r="C71" s="108"/>
      <c r="D71" s="109"/>
      <c r="E71" s="109"/>
    </row>
    <row r="72" spans="1:5" ht="15" customHeight="1" x14ac:dyDescent="0.25">
      <c r="A72" s="121"/>
      <c r="B72" s="108"/>
      <c r="C72" s="108"/>
      <c r="D72" s="109"/>
      <c r="E72" s="109"/>
    </row>
    <row r="73" spans="1:5" ht="15" customHeight="1" x14ac:dyDescent="0.25">
      <c r="A73" s="121"/>
      <c r="B73" s="108"/>
      <c r="C73" s="108"/>
      <c r="D73" s="109"/>
      <c r="E73" s="109"/>
    </row>
    <row r="74" spans="1:5" ht="15" customHeight="1" x14ac:dyDescent="0.25">
      <c r="A74" s="121"/>
      <c r="B74" s="108"/>
      <c r="C74" s="108"/>
      <c r="D74" s="109"/>
      <c r="E74" s="109"/>
    </row>
    <row r="75" spans="1:5" ht="15" customHeight="1" x14ac:dyDescent="0.25">
      <c r="A75" s="121"/>
      <c r="B75" s="108"/>
      <c r="C75" s="108"/>
      <c r="D75" s="109"/>
      <c r="E75" s="109"/>
    </row>
    <row r="76" spans="1:5" ht="15" customHeight="1" x14ac:dyDescent="0.25">
      <c r="A76" s="121"/>
      <c r="B76" s="108"/>
      <c r="C76" s="108"/>
      <c r="D76" s="109"/>
      <c r="E76" s="109"/>
    </row>
    <row r="77" spans="1:5" ht="15" customHeight="1" x14ac:dyDescent="0.25">
      <c r="A77" s="121"/>
      <c r="B77" s="108"/>
      <c r="C77" s="108"/>
      <c r="D77" s="109"/>
      <c r="E77" s="109"/>
    </row>
    <row r="78" spans="1:5" ht="15" customHeight="1" x14ac:dyDescent="0.25">
      <c r="A78" s="121"/>
      <c r="B78" s="108"/>
      <c r="C78" s="108"/>
      <c r="D78" s="109"/>
      <c r="E78" s="109"/>
    </row>
    <row r="79" spans="1:5" ht="15" customHeight="1" x14ac:dyDescent="0.25">
      <c r="A79" s="121"/>
      <c r="B79" s="108"/>
      <c r="C79" s="108"/>
      <c r="D79" s="109"/>
      <c r="E79" s="109"/>
    </row>
    <row r="80" spans="1:5" ht="15" customHeight="1" x14ac:dyDescent="0.25">
      <c r="A80" s="121"/>
      <c r="B80" s="108"/>
      <c r="C80" s="108"/>
      <c r="D80" s="109"/>
      <c r="E80" s="109"/>
    </row>
    <row r="81" spans="1:5" ht="15" customHeight="1" x14ac:dyDescent="0.25">
      <c r="A81" s="121"/>
      <c r="B81" s="108"/>
      <c r="C81" s="108"/>
      <c r="D81" s="109"/>
      <c r="E81" s="109"/>
    </row>
    <row r="82" spans="1:5" ht="15" customHeight="1" x14ac:dyDescent="0.25">
      <c r="A82" s="121"/>
      <c r="B82" s="108"/>
      <c r="C82" s="108"/>
      <c r="D82" s="109"/>
      <c r="E82" s="109"/>
    </row>
    <row r="83" spans="1:5" ht="15" customHeight="1" x14ac:dyDescent="0.25">
      <c r="A83" s="121"/>
      <c r="B83" s="108"/>
      <c r="C83" s="108"/>
      <c r="D83" s="109"/>
      <c r="E83" s="109"/>
    </row>
    <row r="84" spans="1:5" ht="15" customHeight="1" x14ac:dyDescent="0.25">
      <c r="A84" s="121"/>
      <c r="B84" s="108"/>
      <c r="C84" s="108"/>
      <c r="D84" s="109"/>
      <c r="E84" s="109"/>
    </row>
    <row r="85" spans="1:5" ht="15" customHeight="1" x14ac:dyDescent="0.25">
      <c r="A85" s="121"/>
      <c r="B85" s="108"/>
      <c r="C85" s="108"/>
      <c r="D85" s="109"/>
      <c r="E85" s="109"/>
    </row>
    <row r="86" spans="1:5" ht="15" customHeight="1" x14ac:dyDescent="0.25">
      <c r="A86" s="121"/>
      <c r="B86" s="108"/>
      <c r="C86" s="108"/>
      <c r="D86" s="109"/>
      <c r="E86" s="109"/>
    </row>
    <row r="87" spans="1:5" ht="15" customHeight="1" x14ac:dyDescent="0.25">
      <c r="A87" s="121"/>
      <c r="B87" s="108"/>
      <c r="C87" s="108"/>
      <c r="D87" s="109"/>
      <c r="E87" s="109"/>
    </row>
    <row r="88" spans="1:5" ht="15" customHeight="1" x14ac:dyDescent="0.25">
      <c r="A88" s="121"/>
      <c r="B88" s="108"/>
      <c r="C88" s="108"/>
      <c r="D88" s="109"/>
      <c r="E88" s="109"/>
    </row>
    <row r="89" spans="1:5" ht="15" customHeight="1" x14ac:dyDescent="0.25">
      <c r="A89" s="121"/>
      <c r="B89" s="108"/>
      <c r="C89" s="108"/>
      <c r="D89" s="109"/>
      <c r="E89" s="109"/>
    </row>
    <row r="90" spans="1:5" ht="15" customHeight="1" x14ac:dyDescent="0.25">
      <c r="A90" s="121"/>
      <c r="B90" s="108"/>
      <c r="C90" s="108"/>
      <c r="D90" s="109"/>
      <c r="E90" s="109"/>
    </row>
    <row r="91" spans="1:5" ht="15" customHeight="1" x14ac:dyDescent="0.25">
      <c r="A91" s="121"/>
      <c r="B91" s="108"/>
      <c r="C91" s="108"/>
      <c r="D91" s="109"/>
      <c r="E91" s="109"/>
    </row>
    <row r="92" spans="1:5" ht="15" customHeight="1" x14ac:dyDescent="0.25">
      <c r="A92" s="121"/>
      <c r="B92" s="108"/>
      <c r="C92" s="108"/>
      <c r="D92" s="109"/>
      <c r="E92" s="109"/>
    </row>
    <row r="93" spans="1:5" ht="15" customHeight="1" x14ac:dyDescent="0.25">
      <c r="A93" s="121"/>
      <c r="B93" s="108"/>
      <c r="C93" s="108"/>
      <c r="D93" s="109"/>
      <c r="E93" s="109"/>
    </row>
    <row r="94" spans="1:5" ht="15" customHeight="1" x14ac:dyDescent="0.25">
      <c r="A94" s="121"/>
      <c r="B94" s="108"/>
      <c r="C94" s="108"/>
      <c r="D94" s="109"/>
      <c r="E94" s="109"/>
    </row>
    <row r="95" spans="1:5" ht="15" customHeight="1" x14ac:dyDescent="0.25">
      <c r="A95" s="121"/>
      <c r="B95" s="108"/>
      <c r="C95" s="108"/>
      <c r="D95" s="109"/>
      <c r="E95" s="109"/>
    </row>
    <row r="96" spans="1:5" ht="15" customHeight="1" x14ac:dyDescent="0.25">
      <c r="A96" s="121"/>
      <c r="B96" s="108"/>
      <c r="C96" s="108"/>
      <c r="D96" s="109"/>
      <c r="E96" s="109"/>
    </row>
    <row r="97" spans="1:5" ht="15" customHeight="1" x14ac:dyDescent="0.25">
      <c r="A97" s="121"/>
      <c r="B97" s="108"/>
      <c r="C97" s="108"/>
      <c r="D97" s="109"/>
      <c r="E97" s="109"/>
    </row>
    <row r="98" spans="1:5" ht="15" customHeight="1" x14ac:dyDescent="0.25">
      <c r="A98" s="121"/>
      <c r="B98" s="108"/>
      <c r="C98" s="108"/>
      <c r="D98" s="109"/>
      <c r="E98" s="109"/>
    </row>
    <row r="99" spans="1:5" ht="15" customHeight="1" x14ac:dyDescent="0.25">
      <c r="A99" s="121"/>
      <c r="B99" s="108"/>
      <c r="C99" s="108"/>
      <c r="D99" s="109"/>
      <c r="E99" s="109"/>
    </row>
    <row r="100" spans="1:5" ht="15" customHeight="1" x14ac:dyDescent="0.25">
      <c r="A100" s="121"/>
      <c r="B100" s="108"/>
      <c r="C100" s="108"/>
      <c r="D100" s="109"/>
      <c r="E100" s="109"/>
    </row>
    <row r="101" spans="1:5" ht="15" customHeight="1" x14ac:dyDescent="0.25">
      <c r="A101" s="121"/>
      <c r="B101" s="108"/>
      <c r="C101" s="108"/>
      <c r="D101" s="109"/>
      <c r="E101" s="109"/>
    </row>
    <row r="102" spans="1:5" ht="15" customHeight="1" x14ac:dyDescent="0.25">
      <c r="A102" s="121"/>
      <c r="B102" s="108"/>
      <c r="C102" s="108"/>
      <c r="D102" s="109"/>
      <c r="E102" s="109"/>
    </row>
    <row r="103" spans="1:5" ht="15" customHeight="1" x14ac:dyDescent="0.25">
      <c r="A103" s="121"/>
      <c r="B103" s="108"/>
      <c r="C103" s="108"/>
      <c r="D103" s="109"/>
      <c r="E103" s="109"/>
    </row>
    <row r="104" spans="1:5" ht="15" customHeight="1" x14ac:dyDescent="0.25">
      <c r="A104" s="121"/>
      <c r="B104" s="108"/>
      <c r="C104" s="108"/>
      <c r="D104" s="109"/>
      <c r="E104" s="109"/>
    </row>
    <row r="105" spans="1:5" ht="15" customHeight="1" x14ac:dyDescent="0.25">
      <c r="A105" s="121"/>
      <c r="B105" s="108"/>
      <c r="C105" s="108"/>
      <c r="D105" s="109"/>
      <c r="E105" s="109"/>
    </row>
    <row r="106" spans="1:5" ht="15" customHeight="1" x14ac:dyDescent="0.25">
      <c r="A106" s="121"/>
      <c r="B106" s="108"/>
      <c r="C106" s="108"/>
      <c r="D106" s="109"/>
      <c r="E106" s="109"/>
    </row>
    <row r="107" spans="1:5" ht="15" customHeight="1" x14ac:dyDescent="0.25">
      <c r="A107" s="121"/>
      <c r="B107" s="108"/>
      <c r="C107" s="108"/>
      <c r="D107" s="109"/>
      <c r="E107" s="109"/>
    </row>
    <row r="108" spans="1:5" ht="15" customHeight="1" x14ac:dyDescent="0.25">
      <c r="A108" s="121"/>
      <c r="B108" s="108"/>
      <c r="C108" s="108"/>
      <c r="D108" s="109"/>
      <c r="E108" s="109"/>
    </row>
    <row r="109" spans="1:5" ht="15" customHeight="1" x14ac:dyDescent="0.25">
      <c r="A109" s="121"/>
      <c r="B109" s="108"/>
      <c r="C109" s="108"/>
      <c r="D109" s="109"/>
      <c r="E109" s="109"/>
    </row>
    <row r="110" spans="1:5" ht="15" customHeight="1" x14ac:dyDescent="0.25">
      <c r="A110" s="121"/>
      <c r="B110" s="108"/>
      <c r="C110" s="108"/>
      <c r="D110" s="109"/>
      <c r="E110" s="109"/>
    </row>
    <row r="111" spans="1:5" ht="15" customHeight="1" x14ac:dyDescent="0.25">
      <c r="A111" s="121"/>
      <c r="B111" s="108"/>
      <c r="C111" s="108"/>
      <c r="D111" s="109"/>
      <c r="E111" s="109"/>
    </row>
    <row r="112" spans="1:5" ht="15" customHeight="1" x14ac:dyDescent="0.25">
      <c r="A112" s="121"/>
      <c r="B112" s="108"/>
      <c r="C112" s="108"/>
      <c r="D112" s="109"/>
      <c r="E112" s="109"/>
    </row>
    <row r="113" spans="1:5" ht="15" customHeight="1" x14ac:dyDescent="0.25">
      <c r="A113" s="121"/>
      <c r="B113" s="108"/>
      <c r="C113" s="108"/>
      <c r="D113" s="109"/>
      <c r="E113" s="109"/>
    </row>
    <row r="114" spans="1:5" ht="15" customHeight="1" x14ac:dyDescent="0.25">
      <c r="A114" s="121"/>
      <c r="B114" s="108"/>
      <c r="C114" s="108"/>
      <c r="D114" s="109"/>
      <c r="E114" s="109"/>
    </row>
    <row r="115" spans="1:5" ht="15" customHeight="1" x14ac:dyDescent="0.25">
      <c r="A115" s="121"/>
      <c r="B115" s="108"/>
      <c r="C115" s="108"/>
      <c r="D115" s="109"/>
      <c r="E115" s="109"/>
    </row>
    <row r="116" spans="1:5" ht="15" customHeight="1" x14ac:dyDescent="0.25">
      <c r="A116" s="121"/>
      <c r="B116" s="108"/>
      <c r="C116" s="108"/>
      <c r="D116" s="109"/>
      <c r="E116" s="109"/>
    </row>
    <row r="117" spans="1:5" ht="15" customHeight="1" x14ac:dyDescent="0.25">
      <c r="A117" s="121"/>
      <c r="B117" s="108"/>
      <c r="C117" s="108"/>
      <c r="D117" s="109"/>
      <c r="E117" s="109"/>
    </row>
    <row r="118" spans="1:5" ht="15" customHeight="1" x14ac:dyDescent="0.25">
      <c r="A118" s="121"/>
      <c r="B118" s="108"/>
      <c r="C118" s="108"/>
      <c r="D118" s="109"/>
      <c r="E118" s="109"/>
    </row>
    <row r="119" spans="1:5" ht="15" customHeight="1" x14ac:dyDescent="0.25">
      <c r="A119" s="121"/>
      <c r="B119" s="108"/>
      <c r="C119" s="108"/>
      <c r="D119" s="109"/>
      <c r="E119" s="109"/>
    </row>
    <row r="120" spans="1:5" ht="15" customHeight="1" x14ac:dyDescent="0.25">
      <c r="A120" s="121"/>
      <c r="B120" s="108"/>
      <c r="C120" s="108"/>
      <c r="D120" s="109"/>
      <c r="E120" s="109"/>
    </row>
    <row r="121" spans="1:5" ht="15" customHeight="1" x14ac:dyDescent="0.25">
      <c r="A121" s="121"/>
      <c r="B121" s="108"/>
      <c r="C121" s="108"/>
      <c r="D121" s="109"/>
      <c r="E121" s="109"/>
    </row>
    <row r="122" spans="1:5" ht="15" customHeight="1" x14ac:dyDescent="0.25">
      <c r="A122" s="121"/>
      <c r="B122" s="108"/>
      <c r="C122" s="108"/>
      <c r="D122" s="109"/>
      <c r="E122" s="109"/>
    </row>
    <row r="123" spans="1:5" ht="15" customHeight="1" x14ac:dyDescent="0.25">
      <c r="A123" s="121"/>
      <c r="B123" s="108"/>
      <c r="C123" s="108"/>
      <c r="D123" s="109"/>
      <c r="E123" s="109"/>
    </row>
    <row r="124" spans="1:5" ht="15" customHeight="1" x14ac:dyDescent="0.25">
      <c r="A124" s="121"/>
      <c r="B124" s="108"/>
      <c r="C124" s="108"/>
      <c r="D124" s="109"/>
      <c r="E124" s="109"/>
    </row>
    <row r="125" spans="1:5" ht="15" customHeight="1" x14ac:dyDescent="0.25">
      <c r="A125" s="121"/>
      <c r="B125" s="108"/>
      <c r="C125" s="108"/>
      <c r="D125" s="109"/>
      <c r="E125" s="109"/>
    </row>
    <row r="126" spans="1:5" ht="15" customHeight="1" x14ac:dyDescent="0.25">
      <c r="A126" s="121"/>
      <c r="B126" s="108"/>
      <c r="C126" s="108"/>
      <c r="D126" s="109"/>
      <c r="E126" s="109"/>
    </row>
    <row r="127" spans="1:5" ht="15" customHeight="1" x14ac:dyDescent="0.25">
      <c r="A127" s="121"/>
      <c r="B127" s="108"/>
      <c r="C127" s="108"/>
      <c r="D127" s="109"/>
      <c r="E127" s="109"/>
    </row>
    <row r="128" spans="1:5" ht="15" customHeight="1" x14ac:dyDescent="0.25">
      <c r="A128" s="121"/>
      <c r="B128" s="108"/>
      <c r="C128" s="108"/>
      <c r="D128" s="109"/>
      <c r="E128" s="109"/>
    </row>
    <row r="129" spans="1:5" ht="15" customHeight="1" x14ac:dyDescent="0.25">
      <c r="A129" s="121"/>
      <c r="B129" s="108"/>
      <c r="C129" s="108"/>
      <c r="D129" s="109"/>
      <c r="E129" s="109"/>
    </row>
    <row r="130" spans="1:5" ht="15" customHeight="1" x14ac:dyDescent="0.25">
      <c r="A130" s="121"/>
      <c r="B130" s="108"/>
      <c r="C130" s="108"/>
      <c r="D130" s="109"/>
      <c r="E130" s="109"/>
    </row>
    <row r="131" spans="1:5" ht="15" customHeight="1" x14ac:dyDescent="0.25">
      <c r="A131" s="121"/>
      <c r="B131" s="108"/>
      <c r="C131" s="108"/>
      <c r="D131" s="109"/>
      <c r="E131" s="109"/>
    </row>
    <row r="132" spans="1:5" ht="15" customHeight="1" x14ac:dyDescent="0.25">
      <c r="A132" s="121"/>
      <c r="B132" s="108"/>
      <c r="C132" s="108"/>
      <c r="D132" s="109"/>
      <c r="E132" s="109"/>
    </row>
    <row r="133" spans="1:5" ht="15" customHeight="1" x14ac:dyDescent="0.25">
      <c r="A133" s="121"/>
      <c r="B133" s="108"/>
      <c r="C133" s="108"/>
      <c r="D133" s="109"/>
      <c r="E133" s="109"/>
    </row>
    <row r="134" spans="1:5" ht="15" customHeight="1" x14ac:dyDescent="0.25">
      <c r="A134" s="121"/>
      <c r="B134" s="108"/>
      <c r="C134" s="108"/>
      <c r="D134" s="109"/>
      <c r="E134" s="109"/>
    </row>
    <row r="135" spans="1:5" ht="15" customHeight="1" x14ac:dyDescent="0.25">
      <c r="A135" s="121"/>
      <c r="B135" s="108"/>
      <c r="C135" s="108"/>
      <c r="D135" s="109"/>
      <c r="E135" s="109"/>
    </row>
    <row r="136" spans="1:5" ht="15" customHeight="1" x14ac:dyDescent="0.25">
      <c r="A136" s="121"/>
      <c r="B136" s="108"/>
      <c r="C136" s="108"/>
      <c r="D136" s="109"/>
      <c r="E136" s="109"/>
    </row>
    <row r="137" spans="1:5" ht="15" customHeight="1" x14ac:dyDescent="0.25">
      <c r="A137" s="121"/>
      <c r="B137" s="108"/>
      <c r="C137" s="108"/>
      <c r="D137" s="109"/>
      <c r="E137" s="109"/>
    </row>
    <row r="138" spans="1:5" ht="15" customHeight="1" x14ac:dyDescent="0.25">
      <c r="A138" s="121"/>
      <c r="B138" s="108"/>
      <c r="C138" s="108"/>
      <c r="D138" s="109"/>
      <c r="E138" s="109"/>
    </row>
    <row r="139" spans="1:5" ht="15" customHeight="1" x14ac:dyDescent="0.25">
      <c r="A139" s="121"/>
      <c r="B139" s="108"/>
      <c r="C139" s="108"/>
      <c r="D139" s="109"/>
      <c r="E139" s="109"/>
    </row>
    <row r="140" spans="1:5" ht="15" customHeight="1" x14ac:dyDescent="0.25">
      <c r="A140" s="121"/>
      <c r="B140" s="108"/>
      <c r="C140" s="108"/>
      <c r="D140" s="109"/>
      <c r="E140" s="109"/>
    </row>
    <row r="141" spans="1:5" ht="15" customHeight="1" x14ac:dyDescent="0.25">
      <c r="A141" s="121"/>
      <c r="B141" s="108"/>
      <c r="C141" s="108"/>
      <c r="D141" s="109"/>
      <c r="E141" s="109"/>
    </row>
    <row r="142" spans="1:5" ht="15" customHeight="1" x14ac:dyDescent="0.25">
      <c r="A142" s="121"/>
      <c r="B142" s="108"/>
      <c r="C142" s="108"/>
      <c r="D142" s="109"/>
      <c r="E142" s="109"/>
    </row>
    <row r="143" spans="1:5" ht="15" customHeight="1" x14ac:dyDescent="0.25">
      <c r="A143" s="121"/>
      <c r="B143" s="108"/>
      <c r="C143" s="108"/>
      <c r="D143" s="109"/>
      <c r="E143" s="109"/>
    </row>
    <row r="144" spans="1:5" ht="15" customHeight="1" x14ac:dyDescent="0.25">
      <c r="A144" s="121"/>
      <c r="B144" s="108"/>
      <c r="C144" s="108"/>
      <c r="D144" s="109"/>
      <c r="E144" s="109"/>
    </row>
    <row r="145" spans="1:5" ht="15" customHeight="1" x14ac:dyDescent="0.25">
      <c r="A145" s="121"/>
      <c r="B145" s="108"/>
      <c r="C145" s="108"/>
      <c r="D145" s="109"/>
      <c r="E145" s="109"/>
    </row>
    <row r="146" spans="1:5" ht="15" customHeight="1" x14ac:dyDescent="0.25">
      <c r="A146" s="121"/>
      <c r="B146" s="108"/>
      <c r="C146" s="108"/>
      <c r="D146" s="109"/>
      <c r="E146" s="109"/>
    </row>
    <row r="147" spans="1:5" ht="15" customHeight="1" x14ac:dyDescent="0.25">
      <c r="A147" s="121"/>
      <c r="B147" s="108"/>
      <c r="C147" s="108"/>
      <c r="D147" s="109"/>
      <c r="E147" s="109"/>
    </row>
    <row r="148" spans="1:5" ht="15" customHeight="1" x14ac:dyDescent="0.25">
      <c r="A148" s="121"/>
      <c r="B148" s="108"/>
      <c r="C148" s="108"/>
      <c r="D148" s="109"/>
      <c r="E148" s="109"/>
    </row>
    <row r="149" spans="1:5" ht="15" customHeight="1" x14ac:dyDescent="0.25">
      <c r="A149" s="121"/>
      <c r="B149" s="108"/>
      <c r="C149" s="108"/>
      <c r="D149" s="109"/>
      <c r="E149" s="109"/>
    </row>
    <row r="150" spans="1:5" ht="15" customHeight="1" x14ac:dyDescent="0.25">
      <c r="A150" s="121"/>
      <c r="B150" s="108"/>
      <c r="C150" s="108"/>
      <c r="D150" s="109"/>
      <c r="E150" s="109"/>
    </row>
    <row r="151" spans="1:5" ht="15" customHeight="1" x14ac:dyDescent="0.25">
      <c r="A151" s="121"/>
      <c r="B151" s="108"/>
      <c r="C151" s="108"/>
      <c r="D151" s="109"/>
      <c r="E151" s="109"/>
    </row>
    <row r="152" spans="1:5" ht="15" customHeight="1" x14ac:dyDescent="0.25">
      <c r="A152" s="121"/>
      <c r="B152" s="108"/>
      <c r="C152" s="108"/>
      <c r="D152" s="109"/>
      <c r="E152" s="109"/>
    </row>
    <row r="153" spans="1:5" ht="15" customHeight="1" x14ac:dyDescent="0.25">
      <c r="A153" s="121"/>
      <c r="B153" s="108"/>
      <c r="C153" s="108"/>
      <c r="D153" s="109"/>
      <c r="E153" s="109"/>
    </row>
    <row r="154" spans="1:5" ht="15" customHeight="1" x14ac:dyDescent="0.25">
      <c r="A154" s="121"/>
      <c r="B154" s="108"/>
      <c r="C154" s="108"/>
      <c r="D154" s="109"/>
      <c r="E154" s="109"/>
    </row>
    <row r="155" spans="1:5" ht="15" customHeight="1" x14ac:dyDescent="0.25">
      <c r="A155" s="121"/>
      <c r="B155" s="108"/>
      <c r="C155" s="108"/>
      <c r="D155" s="109"/>
      <c r="E155" s="109"/>
    </row>
    <row r="156" spans="1:5" ht="15" customHeight="1" x14ac:dyDescent="0.25">
      <c r="A156" s="121"/>
      <c r="B156" s="108"/>
      <c r="C156" s="108"/>
      <c r="D156" s="109"/>
      <c r="E156" s="109"/>
    </row>
    <row r="157" spans="1:5" ht="15" customHeight="1" x14ac:dyDescent="0.25">
      <c r="A157" s="121"/>
      <c r="B157" s="108"/>
      <c r="C157" s="108"/>
      <c r="D157" s="109"/>
      <c r="E157" s="109"/>
    </row>
    <row r="158" spans="1:5" ht="15" customHeight="1" x14ac:dyDescent="0.25">
      <c r="A158" s="121"/>
      <c r="B158" s="108"/>
      <c r="C158" s="108"/>
      <c r="D158" s="109"/>
      <c r="E158" s="109"/>
    </row>
    <row r="159" spans="1:5" ht="15" customHeight="1" x14ac:dyDescent="0.25">
      <c r="A159" s="121"/>
      <c r="B159" s="108"/>
      <c r="C159" s="108"/>
      <c r="D159" s="109"/>
      <c r="E159" s="109"/>
    </row>
    <row r="160" spans="1:5" ht="15" customHeight="1" x14ac:dyDescent="0.25">
      <c r="A160" s="121"/>
      <c r="B160" s="108"/>
      <c r="C160" s="108"/>
      <c r="D160" s="109"/>
      <c r="E160" s="109"/>
    </row>
    <row r="161" spans="1:5" ht="15" customHeight="1" x14ac:dyDescent="0.25">
      <c r="A161" s="121"/>
      <c r="B161" s="108"/>
      <c r="C161" s="108"/>
      <c r="D161" s="109"/>
      <c r="E161" s="109"/>
    </row>
    <row r="162" spans="1:5" ht="15" customHeight="1" x14ac:dyDescent="0.25">
      <c r="A162" s="121"/>
      <c r="B162" s="108"/>
      <c r="C162" s="108"/>
      <c r="D162" s="109"/>
      <c r="E162" s="109"/>
    </row>
    <row r="163" spans="1:5" ht="15" customHeight="1" x14ac:dyDescent="0.25">
      <c r="A163" s="121"/>
      <c r="B163" s="108"/>
      <c r="C163" s="108"/>
      <c r="D163" s="109"/>
      <c r="E163" s="109"/>
    </row>
    <row r="164" spans="1:5" ht="15" customHeight="1" x14ac:dyDescent="0.25">
      <c r="A164" s="121"/>
      <c r="B164" s="108"/>
      <c r="C164" s="108"/>
      <c r="D164" s="109"/>
      <c r="E164" s="109"/>
    </row>
    <row r="165" spans="1:5" ht="15" customHeight="1" x14ac:dyDescent="0.25">
      <c r="A165" s="121"/>
      <c r="B165" s="108"/>
      <c r="C165" s="108"/>
      <c r="D165" s="109"/>
      <c r="E165" s="109"/>
    </row>
    <row r="166" spans="1:5" ht="15" customHeight="1" x14ac:dyDescent="0.25">
      <c r="A166" s="121"/>
      <c r="B166" s="108"/>
      <c r="C166" s="108"/>
      <c r="D166" s="109"/>
      <c r="E166" s="109"/>
    </row>
    <row r="167" spans="1:5" ht="15" customHeight="1" x14ac:dyDescent="0.25">
      <c r="A167" s="121"/>
      <c r="B167" s="108"/>
      <c r="C167" s="108"/>
      <c r="D167" s="109"/>
      <c r="E167" s="109"/>
    </row>
    <row r="168" spans="1:5" ht="15" customHeight="1" x14ac:dyDescent="0.25">
      <c r="A168" s="121"/>
      <c r="B168" s="108"/>
      <c r="C168" s="108"/>
      <c r="D168" s="109"/>
      <c r="E168" s="109"/>
    </row>
    <row r="169" spans="1:5" ht="15" customHeight="1" x14ac:dyDescent="0.25">
      <c r="A169" s="121"/>
      <c r="B169" s="108"/>
      <c r="C169" s="108"/>
      <c r="D169" s="109"/>
      <c r="E169" s="109"/>
    </row>
    <row r="170" spans="1:5" ht="15" customHeight="1" x14ac:dyDescent="0.25">
      <c r="A170" s="121"/>
      <c r="B170" s="108"/>
      <c r="C170" s="108"/>
      <c r="D170" s="109"/>
      <c r="E170" s="109"/>
    </row>
    <row r="171" spans="1:5" ht="15" customHeight="1" x14ac:dyDescent="0.25">
      <c r="A171" s="121"/>
      <c r="B171" s="108"/>
      <c r="C171" s="108"/>
      <c r="D171" s="109"/>
      <c r="E171" s="109"/>
    </row>
    <row r="172" spans="1:5" ht="15" customHeight="1" x14ac:dyDescent="0.25">
      <c r="A172" s="121"/>
      <c r="B172" s="108"/>
      <c r="C172" s="108"/>
      <c r="D172" s="109"/>
      <c r="E172" s="109"/>
    </row>
    <row r="173" spans="1:5" ht="15" customHeight="1" x14ac:dyDescent="0.25">
      <c r="A173" s="121"/>
      <c r="B173" s="108"/>
      <c r="C173" s="108"/>
      <c r="D173" s="109"/>
      <c r="E173" s="109"/>
    </row>
    <row r="174" spans="1:5" ht="15" customHeight="1" x14ac:dyDescent="0.25">
      <c r="A174" s="121"/>
      <c r="B174" s="108"/>
      <c r="C174" s="108"/>
      <c r="D174" s="109"/>
      <c r="E174" s="109"/>
    </row>
    <row r="175" spans="1:5" ht="15" customHeight="1" x14ac:dyDescent="0.25">
      <c r="A175" s="121"/>
      <c r="B175" s="108"/>
      <c r="C175" s="108"/>
      <c r="D175" s="109"/>
      <c r="E175" s="109"/>
    </row>
    <row r="176" spans="1:5" ht="15" customHeight="1" x14ac:dyDescent="0.25">
      <c r="A176" s="121"/>
      <c r="B176" s="108"/>
      <c r="C176" s="108"/>
      <c r="D176" s="109"/>
      <c r="E176" s="109"/>
    </row>
    <row r="177" spans="1:5" ht="15" customHeight="1" x14ac:dyDescent="0.25">
      <c r="A177" s="121"/>
      <c r="B177" s="108"/>
      <c r="C177" s="108"/>
      <c r="D177" s="109"/>
      <c r="E177" s="109"/>
    </row>
    <row r="178" spans="1:5" ht="15" customHeight="1" x14ac:dyDescent="0.25">
      <c r="A178" s="121"/>
      <c r="B178" s="108"/>
      <c r="C178" s="108"/>
      <c r="D178" s="109"/>
      <c r="E178" s="109"/>
    </row>
    <row r="179" spans="1:5" ht="15" customHeight="1" x14ac:dyDescent="0.25">
      <c r="A179" s="121"/>
      <c r="B179" s="108"/>
      <c r="C179" s="108"/>
      <c r="D179" s="109"/>
      <c r="E179" s="109"/>
    </row>
    <row r="180" spans="1:5" ht="15" customHeight="1" x14ac:dyDescent="0.25">
      <c r="A180" s="121"/>
      <c r="B180" s="108"/>
      <c r="C180" s="108"/>
      <c r="D180" s="109"/>
      <c r="E180" s="109"/>
    </row>
    <row r="181" spans="1:5" ht="15" customHeight="1" x14ac:dyDescent="0.25">
      <c r="A181" s="121"/>
      <c r="B181" s="108"/>
      <c r="C181" s="108"/>
      <c r="D181" s="109"/>
      <c r="E181" s="109"/>
    </row>
    <row r="182" spans="1:5" ht="15" customHeight="1" x14ac:dyDescent="0.25">
      <c r="A182" s="121"/>
      <c r="B182" s="108"/>
      <c r="C182" s="108"/>
      <c r="D182" s="109"/>
      <c r="E182" s="109"/>
    </row>
    <row r="183" spans="1:5" ht="15" customHeight="1" x14ac:dyDescent="0.25">
      <c r="A183" s="121"/>
      <c r="B183" s="108"/>
      <c r="C183" s="108"/>
      <c r="D183" s="109"/>
      <c r="E183" s="109"/>
    </row>
    <row r="184" spans="1:5" ht="15" customHeight="1" x14ac:dyDescent="0.25">
      <c r="A184" s="121"/>
      <c r="B184" s="108"/>
      <c r="C184" s="108"/>
      <c r="D184" s="109"/>
      <c r="E184" s="109"/>
    </row>
    <row r="185" spans="1:5" ht="15" customHeight="1" x14ac:dyDescent="0.25">
      <c r="A185" s="121"/>
      <c r="B185" s="108"/>
      <c r="C185" s="108"/>
      <c r="D185" s="109"/>
      <c r="E185" s="109"/>
    </row>
    <row r="186" spans="1:5" x14ac:dyDescent="0.25">
      <c r="C186" s="108"/>
      <c r="D186" s="109"/>
      <c r="E186" s="109"/>
    </row>
  </sheetData>
  <mergeCells count="12">
    <mergeCell ref="K4:K5"/>
    <mergeCell ref="A2:J2"/>
    <mergeCell ref="G4:G5"/>
    <mergeCell ref="F4:F5"/>
    <mergeCell ref="E4:E5"/>
    <mergeCell ref="D4:D5"/>
    <mergeCell ref="H4:H5"/>
    <mergeCell ref="I4:I5"/>
    <mergeCell ref="J4:J5"/>
    <mergeCell ref="B4:B5"/>
    <mergeCell ref="C4:C5"/>
    <mergeCell ref="A4:A5"/>
  </mergeCells>
  <conditionalFormatting sqref="F25:F31 F10:F11">
    <cfRule type="cellIs" dxfId="12" priority="6" operator="equal">
      <formula>#REF!</formula>
    </cfRule>
  </conditionalFormatting>
  <dataValidations count="3">
    <dataValidation type="list" allowBlank="1" showInputMessage="1" showErrorMessage="1" sqref="B11 B34:B35 B25:B31 B37 B4 B6:B9" xr:uid="{00000000-0002-0000-0400-000000000000}">
      <formula1>#REF!</formula1>
    </dataValidation>
    <dataValidation type="list" allowBlank="1" showInputMessage="1" showErrorMessage="1" sqref="C35" xr:uid="{00000000-0002-0000-0400-000001000000}">
      <formula1>$O$12:$O$36</formula1>
    </dataValidation>
    <dataValidation type="list" allowBlank="1" showInputMessage="1" showErrorMessage="1" sqref="B35" xr:uid="{00000000-0002-0000-0400-000002000000}">
      <formula1>$N$12:$N$37</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400-000003000000}">
          <x14:formula1>
            <xm:f>Datos!$A$21:$A$24</xm:f>
          </x14:formula1>
          <xm:sqref>B29 B15:B16 B39:B1048576 B24 B32:B37</xm:sqref>
        </x14:dataValidation>
        <x14:dataValidation type="list" allowBlank="1" showInputMessage="1" showErrorMessage="1" xr:uid="{00000000-0002-0000-0400-000004000000}">
          <x14:formula1>
            <xm:f>'D:\Documentos Maria Juliana Torres\PROCESO DEMOCRATICO\Reuniones Regionales de Delegados 2019\REGIONALES\Caribe\[Copia de FINAL P Y R.xlsx]Datos'!#REF!</xm:f>
          </x14:formula1>
          <xm:sqref>B12 B36:C37 B32:B35 B13:C31 C4 C6:C12</xm:sqref>
        </x14:dataValidation>
        <x14:dataValidation type="list" allowBlank="1" showInputMessage="1" showErrorMessage="1" xr:uid="{00000000-0002-0000-0400-000005000000}">
          <x14:formula1>
            <xm:f>'D:\Documentos Maria Juliana Torres\PROCESO DEMOCRATICO\Reuniones Regionales de Delegados 2019\REGIONALES\Norte\[Copia de Copia de Formatos consolidacion  P Y R REGIONAL 11032019 DELEGADOS.xlsx]Datos'!#REF!</xm:f>
          </x14:formula1>
          <xm:sqref>C15:C17 B10 C21:C29 B29:C31 B36:C37</xm:sqref>
        </x14:dataValidation>
        <x14:dataValidation type="list" allowBlank="1" showInputMessage="1" showErrorMessage="1" xr:uid="{00000000-0002-0000-0400-000006000000}">
          <x14:formula1>
            <xm:f>'D:\DIRECTORA SUROCCIDENTE\Bk AdrianaLopez 23 Marzo\DOCUMENTOS ADRIANA\COMITES\ADMINISTRATIVO\REUNION INFORMATIVA 2019\REUNIONES INFORMATIVAS\[1er Formatos consolidacion P Y R REGIONALSur 2019.xlsx]Datos'!#REF!</xm:f>
          </x14:formula1>
          <xm:sqref>C17 C23:C30 C32:C37</xm:sqref>
        </x14:dataValidation>
        <x14:dataValidation type="list" allowBlank="1" showInputMessage="1" showErrorMessage="1" xr:uid="{00000000-0002-0000-0400-000007000000}">
          <x14:formula1>
            <xm:f>'D:\Documentos Maria Juliana Torres\PROCESO DEMOCRATICO\Reuniones Regionales de Delegados 2019\REGIONALES\Eje cafetero\Eje Cafetero\[Consolidacion P Y R.xlsx]Datos'!#REF!</xm:f>
          </x14:formula1>
          <xm:sqref>C13:C17 C19:C29</xm:sqref>
        </x14:dataValidation>
        <x14:dataValidation type="list" allowBlank="1" showInputMessage="1" showErrorMessage="1" xr:uid="{00000000-0002-0000-0400-000008000000}">
          <x14:formula1>
            <xm:f>'D:\Documentos Maria Juliana Torres\PROCESO DEMOCRATICO\Reuniones Regionales de Delegados 2019\REGIONALES\Suroccidente\[Copia de consolidacion  P Y R REGIONAL Definitivo.xlsx]Datos'!#REF!</xm:f>
          </x14:formula1>
          <xm:sqref>B7</xm:sqref>
        </x14:dataValidation>
        <x14:dataValidation type="list" allowBlank="1" showInputMessage="1" showErrorMessage="1" xr:uid="{00000000-0002-0000-0400-000009000000}">
          <x14:formula1>
            <xm:f>Datos!$D$3:$D$17</xm:f>
          </x14:formula1>
          <xm:sqref>C13:C17 C39:C1048576 C32:C37</xm:sqref>
        </x14:dataValidation>
        <x14:dataValidation type="list" allowBlank="1" showInputMessage="1" showErrorMessage="1" xr:uid="{00000000-0002-0000-0400-00000A000000}">
          <x14:formula1>
            <xm:f>Hoja3!$A$4:$A$9</xm:f>
          </x14:formula1>
          <xm:sqref>E4 E6:E37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A9"/>
  <sheetViews>
    <sheetView workbookViewId="0">
      <selection activeCell="A3" sqref="A3"/>
    </sheetView>
  </sheetViews>
  <sheetFormatPr baseColWidth="10" defaultRowHeight="15" x14ac:dyDescent="0.25"/>
  <sheetData>
    <row r="4" spans="1:1" x14ac:dyDescent="0.25">
      <c r="A4" t="s">
        <v>317</v>
      </c>
    </row>
    <row r="5" spans="1:1" x14ac:dyDescent="0.25">
      <c r="A5" t="s">
        <v>318</v>
      </c>
    </row>
    <row r="6" spans="1:1" x14ac:dyDescent="0.25">
      <c r="A6" t="s">
        <v>316</v>
      </c>
    </row>
    <row r="7" spans="1:1" x14ac:dyDescent="0.25">
      <c r="A7" t="s">
        <v>319</v>
      </c>
    </row>
    <row r="8" spans="1:1" x14ac:dyDescent="0.25">
      <c r="A8" t="s">
        <v>320</v>
      </c>
    </row>
    <row r="9" spans="1:1" x14ac:dyDescent="0.25">
      <c r="A9" t="s">
        <v>321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278"/>
  <sheetViews>
    <sheetView showGridLines="0" topLeftCell="D1" zoomScale="80" zoomScaleNormal="80" workbookViewId="0">
      <pane ySplit="3" topLeftCell="A4" activePane="bottomLeft" state="frozen"/>
      <selection pane="bottomLeft" activeCell="G5" sqref="G5"/>
    </sheetView>
  </sheetViews>
  <sheetFormatPr baseColWidth="10" defaultColWidth="11.42578125" defaultRowHeight="15" x14ac:dyDescent="0.25"/>
  <cols>
    <col min="1" max="1" width="5.85546875" style="123" customWidth="1"/>
    <col min="2" max="2" width="18.5703125" style="114" customWidth="1"/>
    <col min="3" max="3" width="16.42578125" style="114" customWidth="1"/>
    <col min="4" max="4" width="58.7109375" style="114" customWidth="1"/>
    <col min="5" max="5" width="21.140625" style="152" customWidth="1"/>
    <col min="6" max="6" width="17.7109375" style="109" customWidth="1"/>
    <col min="7" max="7" width="58.28515625" style="109" customWidth="1"/>
    <col min="8" max="9" width="13.28515625" style="109" customWidth="1"/>
    <col min="10" max="10" width="20.42578125" style="115" customWidth="1"/>
    <col min="11" max="11" width="18.7109375" style="115" customWidth="1"/>
    <col min="12" max="12" width="51" style="109" customWidth="1"/>
    <col min="13" max="13" width="11.7109375" style="109" customWidth="1"/>
    <col min="14" max="14" width="35.42578125" style="109" customWidth="1"/>
    <col min="15" max="17" width="11.42578125" style="116" customWidth="1"/>
    <col min="18" max="29" width="11.42578125" style="116"/>
    <col min="30" max="16384" width="11.42578125" style="109"/>
  </cols>
  <sheetData>
    <row r="1" spans="1:29" ht="11.25" customHeight="1" x14ac:dyDescent="0.25">
      <c r="A1" s="121"/>
      <c r="B1" s="109"/>
      <c r="C1" s="109"/>
      <c r="D1" s="109"/>
      <c r="E1" s="109"/>
    </row>
    <row r="2" spans="1:29" s="126" customFormat="1" ht="66.75" customHeight="1" thickBot="1" x14ac:dyDescent="0.3">
      <c r="A2" s="300" t="s">
        <v>248</v>
      </c>
      <c r="B2" s="301"/>
      <c r="C2" s="301"/>
      <c r="D2" s="301"/>
      <c r="E2" s="301"/>
      <c r="F2" s="301"/>
      <c r="G2" s="301"/>
      <c r="H2" s="301"/>
      <c r="I2" s="301"/>
      <c r="J2" s="301"/>
      <c r="K2" s="210"/>
      <c r="O2" s="127"/>
      <c r="P2" s="127"/>
      <c r="Q2" s="127"/>
      <c r="R2" s="127"/>
      <c r="S2" s="127"/>
      <c r="T2" s="127"/>
      <c r="U2" s="127"/>
      <c r="V2" s="127"/>
      <c r="W2" s="127"/>
      <c r="X2" s="127"/>
      <c r="Y2" s="127"/>
      <c r="Z2" s="127"/>
      <c r="AA2" s="127"/>
      <c r="AB2" s="127"/>
      <c r="AC2" s="127"/>
    </row>
    <row r="3" spans="1:29" s="118" customFormat="1" ht="36" customHeight="1" thickBot="1" x14ac:dyDescent="0.3">
      <c r="A3" s="177" t="s">
        <v>1</v>
      </c>
      <c r="B3" s="178" t="s">
        <v>175</v>
      </c>
      <c r="C3" s="179" t="s">
        <v>0</v>
      </c>
      <c r="D3" s="179" t="s">
        <v>176</v>
      </c>
      <c r="E3" s="178" t="s">
        <v>314</v>
      </c>
      <c r="F3" s="178" t="s">
        <v>289</v>
      </c>
      <c r="G3" s="179" t="s">
        <v>290</v>
      </c>
      <c r="H3" s="178" t="s">
        <v>326</v>
      </c>
      <c r="I3" s="178" t="s">
        <v>338</v>
      </c>
      <c r="J3" s="178" t="s">
        <v>324</v>
      </c>
      <c r="K3" s="180" t="s">
        <v>334</v>
      </c>
      <c r="L3" s="118" t="s">
        <v>330</v>
      </c>
      <c r="O3" s="117"/>
      <c r="P3" s="117"/>
      <c r="Q3" s="117"/>
      <c r="R3" s="117"/>
      <c r="S3" s="117"/>
      <c r="T3" s="117"/>
      <c r="U3" s="117"/>
      <c r="V3" s="117"/>
      <c r="W3" s="117"/>
      <c r="X3" s="117"/>
      <c r="Y3" s="117"/>
      <c r="Z3" s="117"/>
      <c r="AA3" s="117"/>
      <c r="AB3" s="117"/>
      <c r="AC3" s="117"/>
    </row>
    <row r="4" spans="1:29" s="108" customFormat="1" ht="85.5" x14ac:dyDescent="0.25">
      <c r="A4" s="202">
        <v>1</v>
      </c>
      <c r="B4" s="203" t="s">
        <v>312</v>
      </c>
      <c r="C4" s="192" t="s">
        <v>210</v>
      </c>
      <c r="D4" s="157" t="s">
        <v>305</v>
      </c>
      <c r="E4" s="204" t="s">
        <v>316</v>
      </c>
      <c r="F4" s="205" t="s">
        <v>315</v>
      </c>
      <c r="G4" s="219" t="s">
        <v>406</v>
      </c>
      <c r="H4" s="214">
        <v>1</v>
      </c>
      <c r="I4" s="193" t="s">
        <v>339</v>
      </c>
      <c r="J4" s="193" t="s">
        <v>323</v>
      </c>
      <c r="K4" s="206" t="s">
        <v>336</v>
      </c>
      <c r="L4" s="166" t="s">
        <v>362</v>
      </c>
      <c r="O4" s="119"/>
      <c r="P4" s="119"/>
      <c r="Q4" s="119"/>
      <c r="R4" s="119"/>
      <c r="S4" s="119"/>
      <c r="T4" s="119"/>
      <c r="U4" s="119"/>
      <c r="V4" s="119"/>
      <c r="W4" s="119"/>
      <c r="X4" s="119"/>
      <c r="Y4" s="119"/>
      <c r="Z4" s="119"/>
      <c r="AA4" s="119"/>
      <c r="AB4" s="119"/>
      <c r="AC4" s="119"/>
    </row>
    <row r="5" spans="1:29" s="108" customFormat="1" ht="57.75" x14ac:dyDescent="0.25">
      <c r="A5" s="144">
        <v>2</v>
      </c>
      <c r="B5" s="154" t="s">
        <v>312</v>
      </c>
      <c r="C5" s="113" t="s">
        <v>210</v>
      </c>
      <c r="D5" s="157" t="s">
        <v>311</v>
      </c>
      <c r="E5" s="155" t="s">
        <v>316</v>
      </c>
      <c r="F5" s="114" t="s">
        <v>315</v>
      </c>
      <c r="G5" s="220" t="s">
        <v>407</v>
      </c>
      <c r="H5" s="214">
        <v>1</v>
      </c>
      <c r="I5" s="176" t="s">
        <v>340</v>
      </c>
      <c r="J5" s="122" t="s">
        <v>366</v>
      </c>
      <c r="K5" s="139" t="s">
        <v>336</v>
      </c>
      <c r="O5" s="119"/>
      <c r="P5" s="119"/>
      <c r="Q5" s="119"/>
      <c r="R5" s="119"/>
      <c r="S5" s="119"/>
      <c r="T5" s="119"/>
      <c r="U5" s="119"/>
      <c r="V5" s="119"/>
      <c r="W5" s="119"/>
      <c r="X5" s="119"/>
      <c r="Y5" s="119"/>
      <c r="Z5" s="119"/>
      <c r="AA5" s="119"/>
      <c r="AB5" s="119"/>
      <c r="AC5" s="119"/>
    </row>
    <row r="6" spans="1:29" s="108" customFormat="1" ht="72" x14ac:dyDescent="0.25">
      <c r="A6" s="144">
        <v>3</v>
      </c>
      <c r="B6" s="154" t="s">
        <v>312</v>
      </c>
      <c r="C6" s="113" t="s">
        <v>210</v>
      </c>
      <c r="D6" s="143" t="s">
        <v>303</v>
      </c>
      <c r="E6" s="155" t="s">
        <v>316</v>
      </c>
      <c r="F6" s="114" t="s">
        <v>315</v>
      </c>
      <c r="G6" s="221" t="s">
        <v>408</v>
      </c>
      <c r="H6" s="214">
        <v>1</v>
      </c>
      <c r="I6" s="176" t="s">
        <v>339</v>
      </c>
      <c r="J6" s="122" t="s">
        <v>366</v>
      </c>
      <c r="K6" s="139" t="s">
        <v>336</v>
      </c>
      <c r="O6" s="119"/>
      <c r="P6" s="119"/>
      <c r="Q6" s="119"/>
      <c r="R6" s="119"/>
      <c r="S6" s="119"/>
      <c r="T6" s="119"/>
      <c r="U6" s="119"/>
      <c r="V6" s="119"/>
      <c r="W6" s="119"/>
      <c r="X6" s="119"/>
      <c r="Y6" s="119"/>
      <c r="Z6" s="119"/>
      <c r="AA6" s="119"/>
      <c r="AB6" s="119"/>
      <c r="AC6" s="119"/>
    </row>
    <row r="7" spans="1:29" s="108" customFormat="1" ht="99" customHeight="1" x14ac:dyDescent="0.25">
      <c r="A7" s="144">
        <v>4</v>
      </c>
      <c r="B7" s="154" t="s">
        <v>312</v>
      </c>
      <c r="C7" s="112" t="s">
        <v>210</v>
      </c>
      <c r="D7" s="143" t="s">
        <v>288</v>
      </c>
      <c r="E7" s="155" t="s">
        <v>316</v>
      </c>
      <c r="F7" s="151" t="s">
        <v>328</v>
      </c>
      <c r="G7" s="198" t="s">
        <v>409</v>
      </c>
      <c r="H7" s="214">
        <v>1</v>
      </c>
      <c r="I7" s="176" t="s">
        <v>341</v>
      </c>
      <c r="J7" s="122" t="s">
        <v>327</v>
      </c>
      <c r="K7" s="139" t="s">
        <v>336</v>
      </c>
      <c r="L7" s="108" t="s">
        <v>331</v>
      </c>
      <c r="O7" s="119"/>
      <c r="P7" s="119"/>
      <c r="Q7" s="119"/>
      <c r="R7" s="119"/>
      <c r="S7" s="119"/>
      <c r="T7" s="119"/>
      <c r="U7" s="119"/>
      <c r="V7" s="119"/>
      <c r="W7" s="119"/>
      <c r="X7" s="119"/>
      <c r="Y7" s="119"/>
      <c r="Z7" s="119"/>
      <c r="AA7" s="119"/>
      <c r="AB7" s="119"/>
      <c r="AC7" s="119"/>
    </row>
    <row r="8" spans="1:29" s="108" customFormat="1" ht="120" customHeight="1" thickBot="1" x14ac:dyDescent="0.3">
      <c r="A8" s="145">
        <v>5</v>
      </c>
      <c r="B8" s="164" t="s">
        <v>312</v>
      </c>
      <c r="C8" s="146" t="s">
        <v>210</v>
      </c>
      <c r="D8" s="163" t="s">
        <v>313</v>
      </c>
      <c r="E8" s="158" t="s">
        <v>316</v>
      </c>
      <c r="F8" s="159" t="s">
        <v>363</v>
      </c>
      <c r="G8" s="257" t="s">
        <v>410</v>
      </c>
      <c r="H8" s="227">
        <v>1</v>
      </c>
      <c r="I8" s="207" t="s">
        <v>340</v>
      </c>
      <c r="J8" s="142" t="s">
        <v>329</v>
      </c>
      <c r="K8" s="189" t="s">
        <v>337</v>
      </c>
      <c r="L8" s="166"/>
      <c r="O8" s="119"/>
      <c r="P8" s="119"/>
      <c r="Q8" s="119"/>
      <c r="R8" s="119"/>
      <c r="S8" s="119"/>
      <c r="T8" s="119"/>
      <c r="U8" s="119"/>
      <c r="V8" s="119"/>
      <c r="W8" s="119"/>
      <c r="X8" s="119"/>
      <c r="Y8" s="119"/>
      <c r="Z8" s="119"/>
      <c r="AA8" s="119"/>
      <c r="AB8" s="119"/>
      <c r="AC8" s="119"/>
    </row>
    <row r="9" spans="1:29" s="108" customFormat="1" ht="30" customHeight="1" x14ac:dyDescent="0.25">
      <c r="A9" s="134"/>
      <c r="B9" s="135"/>
      <c r="C9" s="136"/>
      <c r="D9" s="135"/>
      <c r="E9" s="135"/>
      <c r="F9" s="110"/>
      <c r="G9" s="212" t="s">
        <v>365</v>
      </c>
      <c r="H9" s="213">
        <f>AVERAGE(H4:H8)</f>
        <v>1</v>
      </c>
      <c r="I9" s="110"/>
      <c r="J9" s="111"/>
      <c r="K9" s="111"/>
      <c r="O9" s="119"/>
      <c r="P9" s="119"/>
      <c r="Q9" s="119"/>
      <c r="R9" s="119"/>
      <c r="S9" s="119"/>
      <c r="T9" s="119"/>
      <c r="U9" s="119"/>
      <c r="V9" s="119"/>
      <c r="W9" s="119"/>
      <c r="X9" s="119"/>
      <c r="Y9" s="119"/>
      <c r="Z9" s="119"/>
      <c r="AA9" s="119"/>
      <c r="AB9" s="119"/>
      <c r="AC9" s="119"/>
    </row>
    <row r="10" spans="1:29" s="108" customFormat="1" ht="30" customHeight="1" x14ac:dyDescent="0.25">
      <c r="A10" s="134"/>
      <c r="B10" s="135"/>
      <c r="C10" s="136"/>
      <c r="D10" s="135"/>
      <c r="E10" s="135"/>
      <c r="G10" s="110"/>
      <c r="H10" s="110"/>
      <c r="I10" s="110"/>
      <c r="J10" s="111"/>
      <c r="K10" s="111"/>
      <c r="O10" s="119"/>
      <c r="P10" s="119"/>
      <c r="Q10" s="119"/>
      <c r="R10" s="119"/>
      <c r="S10" s="119"/>
      <c r="T10" s="119"/>
      <c r="U10" s="119"/>
      <c r="V10" s="119"/>
      <c r="W10" s="119"/>
      <c r="X10" s="119"/>
      <c r="Y10" s="119"/>
      <c r="Z10" s="119"/>
      <c r="AA10" s="119"/>
      <c r="AB10" s="119"/>
      <c r="AC10" s="119"/>
    </row>
    <row r="11" spans="1:29" s="108" customFormat="1" ht="30" customHeight="1" x14ac:dyDescent="0.25">
      <c r="A11" s="134"/>
      <c r="B11" s="135"/>
      <c r="C11" s="136"/>
      <c r="D11" s="135"/>
      <c r="E11" s="135"/>
      <c r="G11" s="110"/>
      <c r="H11" s="110"/>
      <c r="I11" s="110"/>
      <c r="J11" s="111"/>
      <c r="K11" s="111"/>
      <c r="O11" s="119"/>
      <c r="P11" s="119"/>
      <c r="Q11" s="119"/>
      <c r="R11" s="119"/>
      <c r="S11" s="119"/>
      <c r="T11" s="119"/>
      <c r="U11" s="119"/>
      <c r="V11" s="119"/>
      <c r="W11" s="119"/>
      <c r="X11" s="119"/>
      <c r="Y11" s="119"/>
      <c r="Z11" s="119"/>
      <c r="AA11" s="119"/>
      <c r="AB11" s="119"/>
      <c r="AC11" s="119"/>
    </row>
    <row r="12" spans="1:29" s="108" customFormat="1" ht="30" customHeight="1" x14ac:dyDescent="0.25">
      <c r="A12" s="134"/>
      <c r="B12" s="135"/>
      <c r="C12" s="136"/>
      <c r="D12" s="135"/>
      <c r="E12" s="135"/>
      <c r="G12" s="110"/>
      <c r="H12" s="110"/>
      <c r="I12" s="110"/>
      <c r="J12" s="111"/>
      <c r="K12" s="111"/>
      <c r="O12" s="119"/>
      <c r="P12" s="119"/>
      <c r="Q12" s="119"/>
      <c r="R12" s="119"/>
      <c r="S12" s="119"/>
      <c r="T12" s="119"/>
      <c r="U12" s="119"/>
      <c r="V12" s="119"/>
      <c r="W12" s="119"/>
      <c r="X12" s="119"/>
      <c r="Y12" s="119"/>
      <c r="Z12" s="119"/>
      <c r="AA12" s="119"/>
      <c r="AB12" s="119"/>
      <c r="AC12" s="119"/>
    </row>
    <row r="13" spans="1:29" s="108" customFormat="1" ht="30" customHeight="1" x14ac:dyDescent="0.25">
      <c r="A13" s="134"/>
      <c r="B13" s="135"/>
      <c r="C13" s="136"/>
      <c r="D13" s="135"/>
      <c r="E13" s="135"/>
      <c r="G13" s="110"/>
      <c r="H13" s="110"/>
      <c r="I13" s="110"/>
      <c r="J13" s="111"/>
      <c r="K13" s="111"/>
      <c r="O13" s="119"/>
      <c r="P13" s="119"/>
      <c r="Q13" s="119"/>
      <c r="R13" s="119"/>
      <c r="S13" s="119"/>
      <c r="T13" s="119"/>
      <c r="U13" s="119"/>
      <c r="V13" s="119"/>
      <c r="W13" s="119"/>
      <c r="X13" s="119"/>
      <c r="Y13" s="119"/>
      <c r="Z13" s="119"/>
      <c r="AA13" s="119"/>
      <c r="AB13" s="119"/>
      <c r="AC13" s="119"/>
    </row>
    <row r="14" spans="1:29" s="108" customFormat="1" ht="30" customHeight="1" x14ac:dyDescent="0.25">
      <c r="A14" s="134"/>
      <c r="B14" s="135"/>
      <c r="C14" s="136"/>
      <c r="D14" s="135"/>
      <c r="E14" s="135"/>
      <c r="G14" s="110"/>
      <c r="H14" s="110"/>
      <c r="I14" s="110"/>
      <c r="J14" s="111"/>
      <c r="K14" s="111"/>
      <c r="O14" s="119"/>
      <c r="P14" s="119"/>
      <c r="Q14" s="119"/>
      <c r="R14" s="119"/>
      <c r="S14" s="119"/>
      <c r="T14" s="119"/>
      <c r="U14" s="119"/>
      <c r="V14" s="119"/>
      <c r="W14" s="119"/>
      <c r="X14" s="119"/>
      <c r="Y14" s="119"/>
      <c r="Z14" s="119"/>
      <c r="AA14" s="119"/>
      <c r="AB14" s="119"/>
      <c r="AC14" s="119"/>
    </row>
    <row r="15" spans="1:29" s="108" customFormat="1" ht="30" customHeight="1" x14ac:dyDescent="0.25">
      <c r="A15" s="134"/>
      <c r="B15" s="135"/>
      <c r="C15" s="136"/>
      <c r="D15" s="135"/>
      <c r="E15" s="135"/>
      <c r="G15" s="110"/>
      <c r="H15" s="110"/>
      <c r="I15" s="110"/>
      <c r="J15" s="111"/>
      <c r="K15" s="111"/>
      <c r="O15" s="119"/>
      <c r="P15" s="119"/>
      <c r="Q15" s="119"/>
      <c r="R15" s="119"/>
      <c r="S15" s="119"/>
      <c r="T15" s="119"/>
      <c r="U15" s="119"/>
      <c r="V15" s="119"/>
      <c r="W15" s="119"/>
      <c r="X15" s="119"/>
      <c r="Y15" s="119"/>
      <c r="Z15" s="119"/>
      <c r="AA15" s="119"/>
      <c r="AB15" s="119"/>
      <c r="AC15" s="119"/>
    </row>
    <row r="16" spans="1:29" s="108" customFormat="1" ht="30" customHeight="1" x14ac:dyDescent="0.25">
      <c r="A16" s="134"/>
      <c r="B16" s="135"/>
      <c r="C16" s="136"/>
      <c r="D16" s="135"/>
      <c r="E16" s="135"/>
      <c r="G16" s="110"/>
      <c r="H16" s="110"/>
      <c r="I16" s="110"/>
      <c r="J16" s="111"/>
      <c r="K16" s="111"/>
      <c r="O16" s="119"/>
      <c r="P16" s="119"/>
      <c r="Q16" s="119"/>
      <c r="R16" s="119"/>
      <c r="S16" s="119"/>
      <c r="T16" s="119"/>
      <c r="U16" s="119"/>
      <c r="V16" s="119"/>
      <c r="W16" s="119"/>
      <c r="X16" s="119"/>
      <c r="Y16" s="119"/>
      <c r="Z16" s="119"/>
      <c r="AA16" s="119"/>
      <c r="AB16" s="119"/>
      <c r="AC16" s="119"/>
    </row>
    <row r="17" spans="1:29" s="108" customFormat="1" ht="30" customHeight="1" x14ac:dyDescent="0.25">
      <c r="A17" s="134"/>
      <c r="B17" s="135"/>
      <c r="C17" s="136"/>
      <c r="D17" s="135"/>
      <c r="E17" s="135"/>
      <c r="G17" s="110"/>
      <c r="H17" s="110"/>
      <c r="I17" s="110"/>
      <c r="J17" s="111"/>
      <c r="K17" s="111"/>
      <c r="O17" s="119"/>
      <c r="P17" s="119"/>
      <c r="Q17" s="119"/>
      <c r="R17" s="119"/>
      <c r="S17" s="119"/>
      <c r="T17" s="119"/>
      <c r="U17" s="119"/>
      <c r="V17" s="119"/>
      <c r="W17" s="119"/>
      <c r="X17" s="119"/>
      <c r="Y17" s="119"/>
      <c r="Z17" s="119"/>
      <c r="AA17" s="119"/>
      <c r="AB17" s="119"/>
      <c r="AC17" s="119"/>
    </row>
    <row r="18" spans="1:29" s="108" customFormat="1" ht="30" customHeight="1" x14ac:dyDescent="0.25">
      <c r="A18" s="134"/>
      <c r="B18" s="135"/>
      <c r="C18" s="136"/>
      <c r="D18" s="135"/>
      <c r="E18" s="135"/>
      <c r="G18" s="110"/>
      <c r="H18" s="110"/>
      <c r="I18" s="110"/>
      <c r="J18" s="111"/>
      <c r="K18" s="111"/>
      <c r="O18" s="119"/>
      <c r="P18" s="119"/>
      <c r="Q18" s="119"/>
      <c r="R18" s="119"/>
      <c r="S18" s="119"/>
      <c r="T18" s="119"/>
      <c r="U18" s="119"/>
      <c r="V18" s="119"/>
      <c r="W18" s="119"/>
      <c r="X18" s="119"/>
      <c r="Y18" s="119"/>
      <c r="Z18" s="119"/>
      <c r="AA18" s="119"/>
      <c r="AB18" s="119"/>
      <c r="AC18" s="119"/>
    </row>
    <row r="19" spans="1:29" s="108" customFormat="1" ht="30" customHeight="1" x14ac:dyDescent="0.25">
      <c r="A19" s="134"/>
      <c r="B19" s="135"/>
      <c r="C19" s="136"/>
      <c r="D19" s="135"/>
      <c r="E19" s="135"/>
      <c r="G19" s="110"/>
      <c r="H19" s="110"/>
      <c r="I19" s="110"/>
      <c r="J19" s="111"/>
      <c r="K19" s="111"/>
      <c r="O19" s="119"/>
      <c r="P19" s="119"/>
      <c r="Q19" s="119"/>
      <c r="R19" s="119"/>
      <c r="S19" s="119"/>
      <c r="T19" s="119"/>
      <c r="U19" s="119"/>
      <c r="V19" s="119"/>
      <c r="W19" s="119"/>
      <c r="X19" s="119"/>
      <c r="Y19" s="119"/>
      <c r="Z19" s="119"/>
      <c r="AA19" s="119"/>
      <c r="AB19" s="119"/>
      <c r="AC19" s="119"/>
    </row>
    <row r="20" spans="1:29" s="108" customFormat="1" ht="30" customHeight="1" x14ac:dyDescent="0.25">
      <c r="A20" s="134"/>
      <c r="B20" s="135"/>
      <c r="C20" s="136"/>
      <c r="D20" s="135"/>
      <c r="E20" s="135"/>
      <c r="G20" s="110"/>
      <c r="H20" s="110"/>
      <c r="I20" s="110"/>
      <c r="J20" s="111"/>
      <c r="K20" s="111"/>
      <c r="O20" s="119"/>
      <c r="P20" s="119"/>
      <c r="Q20" s="119"/>
      <c r="R20" s="119"/>
      <c r="S20" s="119"/>
      <c r="T20" s="119"/>
      <c r="U20" s="119"/>
      <c r="V20" s="119"/>
      <c r="W20" s="119"/>
      <c r="X20" s="119"/>
      <c r="Y20" s="119"/>
      <c r="Z20" s="119"/>
      <c r="AA20" s="119"/>
      <c r="AB20" s="119"/>
      <c r="AC20" s="119"/>
    </row>
    <row r="21" spans="1:29" s="108" customFormat="1" ht="30" customHeight="1" x14ac:dyDescent="0.25">
      <c r="A21" s="134"/>
      <c r="B21" s="135"/>
      <c r="C21" s="136"/>
      <c r="D21" s="135"/>
      <c r="E21" s="135"/>
      <c r="G21" s="110"/>
      <c r="H21" s="110"/>
      <c r="I21" s="110"/>
      <c r="J21" s="111"/>
      <c r="K21" s="111"/>
      <c r="O21" s="119"/>
      <c r="P21" s="119"/>
      <c r="Q21" s="119"/>
      <c r="R21" s="119"/>
      <c r="S21" s="119"/>
      <c r="T21" s="119"/>
      <c r="U21" s="119"/>
      <c r="V21" s="119"/>
      <c r="W21" s="119"/>
      <c r="X21" s="119"/>
      <c r="Y21" s="119"/>
      <c r="Z21" s="119"/>
      <c r="AA21" s="119"/>
      <c r="AB21" s="119"/>
      <c r="AC21" s="119"/>
    </row>
    <row r="22" spans="1:29" s="108" customFormat="1" ht="30" customHeight="1" x14ac:dyDescent="0.25">
      <c r="A22" s="134"/>
      <c r="B22" s="135"/>
      <c r="C22" s="136"/>
      <c r="D22" s="135"/>
      <c r="E22" s="135"/>
      <c r="G22" s="110"/>
      <c r="H22" s="110"/>
      <c r="I22" s="110"/>
      <c r="J22" s="111"/>
      <c r="K22" s="111"/>
      <c r="O22" s="119"/>
      <c r="P22" s="119"/>
      <c r="Q22" s="119"/>
      <c r="R22" s="119"/>
      <c r="S22" s="119"/>
      <c r="T22" s="119"/>
      <c r="U22" s="119"/>
      <c r="V22" s="119"/>
      <c r="W22" s="119"/>
      <c r="X22" s="119"/>
      <c r="Y22" s="119"/>
      <c r="Z22" s="119"/>
      <c r="AA22" s="119"/>
      <c r="AB22" s="119"/>
      <c r="AC22" s="119"/>
    </row>
    <row r="23" spans="1:29" s="108" customFormat="1" ht="30" customHeight="1" x14ac:dyDescent="0.25">
      <c r="A23" s="134"/>
      <c r="B23" s="135"/>
      <c r="C23" s="136"/>
      <c r="D23" s="135"/>
      <c r="E23" s="135"/>
      <c r="G23" s="110"/>
      <c r="H23" s="110"/>
      <c r="I23" s="110"/>
      <c r="J23" s="111"/>
      <c r="K23" s="111"/>
      <c r="O23" s="119"/>
      <c r="P23" s="119"/>
      <c r="Q23" s="119"/>
      <c r="R23" s="119"/>
      <c r="S23" s="119"/>
      <c r="T23" s="119"/>
      <c r="U23" s="119"/>
      <c r="V23" s="119"/>
      <c r="W23" s="119"/>
      <c r="X23" s="119"/>
      <c r="Y23" s="119"/>
      <c r="Z23" s="119"/>
      <c r="AA23" s="119"/>
      <c r="AB23" s="119"/>
      <c r="AC23" s="119"/>
    </row>
    <row r="24" spans="1:29" s="108" customFormat="1" ht="30" customHeight="1" x14ac:dyDescent="0.25">
      <c r="A24" s="134"/>
      <c r="B24" s="135"/>
      <c r="C24" s="136"/>
      <c r="D24" s="135"/>
      <c r="E24" s="135"/>
      <c r="G24" s="110"/>
      <c r="H24" s="110"/>
      <c r="I24" s="110"/>
      <c r="J24" s="111"/>
      <c r="K24" s="111"/>
      <c r="O24" s="119"/>
      <c r="P24" s="119"/>
      <c r="Q24" s="119"/>
      <c r="R24" s="119"/>
      <c r="S24" s="119"/>
      <c r="T24" s="119"/>
      <c r="U24" s="119"/>
      <c r="V24" s="119"/>
      <c r="W24" s="119"/>
      <c r="X24" s="119"/>
      <c r="Y24" s="119"/>
      <c r="Z24" s="119"/>
      <c r="AA24" s="119"/>
      <c r="AB24" s="119"/>
      <c r="AC24" s="119"/>
    </row>
    <row r="25" spans="1:29" s="108" customFormat="1" ht="30" customHeight="1" x14ac:dyDescent="0.25">
      <c r="A25" s="134"/>
      <c r="B25" s="135"/>
      <c r="C25" s="136"/>
      <c r="D25" s="135"/>
      <c r="E25" s="135"/>
      <c r="G25" s="110"/>
      <c r="H25" s="110"/>
      <c r="I25" s="110"/>
      <c r="J25" s="111"/>
      <c r="K25" s="111"/>
      <c r="O25" s="119"/>
      <c r="P25" s="119"/>
      <c r="Q25" s="119"/>
      <c r="R25" s="119"/>
      <c r="S25" s="119"/>
      <c r="T25" s="119"/>
      <c r="U25" s="119"/>
      <c r="V25" s="119"/>
      <c r="W25" s="119"/>
      <c r="X25" s="119"/>
      <c r="Y25" s="119"/>
      <c r="Z25" s="119"/>
      <c r="AA25" s="119"/>
      <c r="AB25" s="119"/>
      <c r="AC25" s="119"/>
    </row>
    <row r="26" spans="1:29" s="108" customFormat="1" ht="30" customHeight="1" x14ac:dyDescent="0.25">
      <c r="A26" s="134"/>
      <c r="B26" s="135"/>
      <c r="C26" s="136"/>
      <c r="D26" s="135"/>
      <c r="E26" s="135"/>
      <c r="G26" s="110"/>
      <c r="H26" s="110"/>
      <c r="I26" s="110"/>
      <c r="J26" s="111"/>
      <c r="K26" s="111"/>
      <c r="O26" s="119"/>
      <c r="P26" s="119"/>
      <c r="Q26" s="119"/>
      <c r="R26" s="119"/>
      <c r="S26" s="119"/>
      <c r="T26" s="119"/>
      <c r="U26" s="119"/>
      <c r="V26" s="119"/>
      <c r="W26" s="119"/>
      <c r="X26" s="119"/>
      <c r="Y26" s="119"/>
      <c r="Z26" s="119"/>
      <c r="AA26" s="119"/>
      <c r="AB26" s="119"/>
      <c r="AC26" s="119"/>
    </row>
    <row r="27" spans="1:29" s="108" customFormat="1" ht="30" customHeight="1" x14ac:dyDescent="0.25">
      <c r="A27" s="134"/>
      <c r="B27" s="135"/>
      <c r="C27" s="136"/>
      <c r="D27" s="135"/>
      <c r="E27" s="135"/>
      <c r="G27" s="110"/>
      <c r="H27" s="110"/>
      <c r="I27" s="110"/>
      <c r="J27" s="111"/>
      <c r="K27" s="111"/>
      <c r="O27" s="119"/>
      <c r="P27" s="119"/>
      <c r="Q27" s="119"/>
      <c r="R27" s="119"/>
      <c r="S27" s="119"/>
      <c r="T27" s="119"/>
      <c r="U27" s="119"/>
      <c r="V27" s="119"/>
      <c r="W27" s="119"/>
      <c r="X27" s="119"/>
      <c r="Y27" s="119"/>
      <c r="Z27" s="119"/>
      <c r="AA27" s="119"/>
      <c r="AB27" s="119"/>
      <c r="AC27" s="119"/>
    </row>
    <row r="28" spans="1:29" s="108" customFormat="1" ht="30" customHeight="1" x14ac:dyDescent="0.25">
      <c r="A28" s="134"/>
      <c r="B28" s="135"/>
      <c r="C28" s="136"/>
      <c r="D28" s="135"/>
      <c r="E28" s="135"/>
      <c r="G28" s="110"/>
      <c r="H28" s="110"/>
      <c r="I28" s="110"/>
      <c r="J28" s="111"/>
      <c r="K28" s="111"/>
      <c r="O28" s="119"/>
      <c r="P28" s="119"/>
      <c r="Q28" s="119"/>
      <c r="R28" s="119"/>
      <c r="S28" s="119"/>
      <c r="T28" s="119"/>
      <c r="U28" s="119"/>
      <c r="V28" s="119"/>
      <c r="W28" s="119"/>
      <c r="X28" s="119"/>
      <c r="Y28" s="119"/>
      <c r="Z28" s="119"/>
      <c r="AA28" s="119"/>
      <c r="AB28" s="119"/>
      <c r="AC28" s="119"/>
    </row>
    <row r="29" spans="1:29" s="108" customFormat="1" ht="30" customHeight="1" x14ac:dyDescent="0.25">
      <c r="A29" s="134"/>
      <c r="B29" s="135"/>
      <c r="C29" s="136"/>
      <c r="D29" s="135"/>
      <c r="E29" s="135"/>
      <c r="G29" s="110"/>
      <c r="H29" s="110"/>
      <c r="I29" s="110"/>
      <c r="J29" s="111"/>
      <c r="K29" s="111"/>
      <c r="O29" s="119"/>
      <c r="P29" s="119"/>
      <c r="Q29" s="119"/>
      <c r="R29" s="119"/>
      <c r="S29" s="119"/>
      <c r="T29" s="119"/>
      <c r="U29" s="119"/>
      <c r="V29" s="119"/>
      <c r="W29" s="119"/>
      <c r="X29" s="119"/>
      <c r="Y29" s="119"/>
      <c r="Z29" s="119"/>
      <c r="AA29" s="119"/>
      <c r="AB29" s="119"/>
      <c r="AC29" s="119"/>
    </row>
    <row r="30" spans="1:29" s="108" customFormat="1" ht="30" customHeight="1" x14ac:dyDescent="0.25">
      <c r="A30" s="134"/>
      <c r="B30" s="135"/>
      <c r="C30" s="136"/>
      <c r="D30" s="135"/>
      <c r="E30" s="135"/>
      <c r="G30" s="110"/>
      <c r="H30" s="110"/>
      <c r="I30" s="110"/>
      <c r="J30" s="111"/>
      <c r="K30" s="111"/>
      <c r="O30" s="119"/>
      <c r="P30" s="119"/>
      <c r="Q30" s="119"/>
      <c r="R30" s="119"/>
      <c r="S30" s="119"/>
      <c r="T30" s="119"/>
      <c r="U30" s="119"/>
      <c r="V30" s="119"/>
      <c r="W30" s="119"/>
      <c r="X30" s="119"/>
      <c r="Y30" s="119"/>
      <c r="Z30" s="119"/>
      <c r="AA30" s="119"/>
      <c r="AB30" s="119"/>
      <c r="AC30" s="119"/>
    </row>
    <row r="31" spans="1:29" s="108" customFormat="1" ht="30" customHeight="1" x14ac:dyDescent="0.25">
      <c r="A31" s="134"/>
      <c r="B31" s="135"/>
      <c r="C31" s="136"/>
      <c r="D31" s="135"/>
      <c r="E31" s="135"/>
      <c r="G31" s="110"/>
      <c r="H31" s="110"/>
      <c r="I31" s="110"/>
      <c r="J31" s="111"/>
      <c r="K31" s="111"/>
      <c r="O31" s="119"/>
      <c r="P31" s="119"/>
      <c r="Q31" s="119"/>
      <c r="R31" s="119"/>
      <c r="S31" s="119"/>
      <c r="T31" s="119"/>
      <c r="U31" s="119"/>
      <c r="V31" s="119"/>
      <c r="W31" s="119"/>
      <c r="X31" s="119"/>
      <c r="Y31" s="119"/>
      <c r="Z31" s="119"/>
      <c r="AA31" s="119"/>
      <c r="AB31" s="119"/>
      <c r="AC31" s="119"/>
    </row>
    <row r="32" spans="1:29" s="108" customFormat="1" ht="30" customHeight="1" x14ac:dyDescent="0.25">
      <c r="A32" s="134"/>
      <c r="B32" s="135"/>
      <c r="C32" s="136"/>
      <c r="D32" s="135"/>
      <c r="E32" s="135"/>
      <c r="G32" s="110"/>
      <c r="H32" s="110"/>
      <c r="I32" s="110"/>
      <c r="J32" s="111"/>
      <c r="K32" s="111"/>
      <c r="O32" s="119"/>
      <c r="P32" s="119"/>
      <c r="Q32" s="119"/>
      <c r="R32" s="119"/>
      <c r="S32" s="119"/>
      <c r="T32" s="119"/>
      <c r="U32" s="119"/>
      <c r="V32" s="119"/>
      <c r="W32" s="119"/>
      <c r="X32" s="119"/>
      <c r="Y32" s="119"/>
      <c r="Z32" s="119"/>
      <c r="AA32" s="119"/>
      <c r="AB32" s="119"/>
      <c r="AC32" s="119"/>
    </row>
    <row r="33" spans="1:29" s="108" customFormat="1" ht="30" customHeight="1" x14ac:dyDescent="0.25">
      <c r="A33" s="134"/>
      <c r="B33" s="135"/>
      <c r="C33" s="136"/>
      <c r="D33" s="135"/>
      <c r="E33" s="135"/>
      <c r="G33" s="110"/>
      <c r="H33" s="110"/>
      <c r="I33" s="110"/>
      <c r="J33" s="111"/>
      <c r="K33" s="111"/>
      <c r="O33" s="119"/>
      <c r="P33" s="119"/>
      <c r="Q33" s="119"/>
      <c r="R33" s="119"/>
      <c r="S33" s="119"/>
      <c r="T33" s="119"/>
      <c r="U33" s="119"/>
      <c r="V33" s="119"/>
      <c r="W33" s="119"/>
      <c r="X33" s="119"/>
      <c r="Y33" s="119"/>
      <c r="Z33" s="119"/>
      <c r="AA33" s="119"/>
      <c r="AB33" s="119"/>
      <c r="AC33" s="119"/>
    </row>
    <row r="34" spans="1:29" s="108" customFormat="1" ht="30" customHeight="1" x14ac:dyDescent="0.25">
      <c r="A34" s="134"/>
      <c r="B34" s="135"/>
      <c r="C34" s="136"/>
      <c r="D34" s="135"/>
      <c r="E34" s="135"/>
      <c r="G34" s="110"/>
      <c r="H34" s="110"/>
      <c r="I34" s="110"/>
      <c r="J34" s="111"/>
      <c r="K34" s="111"/>
      <c r="O34" s="119"/>
      <c r="P34" s="119"/>
      <c r="Q34" s="119"/>
      <c r="R34" s="119"/>
      <c r="S34" s="119"/>
      <c r="T34" s="119"/>
      <c r="U34" s="119"/>
      <c r="V34" s="119"/>
      <c r="W34" s="119"/>
      <c r="X34" s="119"/>
      <c r="Y34" s="119"/>
      <c r="Z34" s="119"/>
      <c r="AA34" s="119"/>
      <c r="AB34" s="119"/>
      <c r="AC34" s="119"/>
    </row>
    <row r="35" spans="1:29" s="108" customFormat="1" ht="30" customHeight="1" x14ac:dyDescent="0.25">
      <c r="A35" s="134"/>
      <c r="B35" s="135"/>
      <c r="C35" s="136"/>
      <c r="D35" s="135"/>
      <c r="E35" s="135"/>
      <c r="G35" s="110"/>
      <c r="H35" s="110"/>
      <c r="I35" s="110"/>
      <c r="J35" s="111"/>
      <c r="K35" s="111"/>
      <c r="O35" s="119" t="s">
        <v>177</v>
      </c>
      <c r="P35" s="119"/>
      <c r="Q35" s="119"/>
      <c r="R35" s="119"/>
      <c r="S35" s="119"/>
      <c r="T35" s="119"/>
      <c r="U35" s="119"/>
      <c r="V35" s="119"/>
      <c r="W35" s="119"/>
      <c r="X35" s="119"/>
      <c r="Y35" s="119"/>
      <c r="Z35" s="119"/>
      <c r="AA35" s="119"/>
      <c r="AB35" s="119"/>
      <c r="AC35" s="119"/>
    </row>
    <row r="36" spans="1:29" s="108" customFormat="1" ht="30" customHeight="1" x14ac:dyDescent="0.25">
      <c r="A36" s="134"/>
      <c r="B36" s="135"/>
      <c r="C36" s="136"/>
      <c r="D36" s="135"/>
      <c r="E36" s="135"/>
      <c r="G36" s="110"/>
      <c r="H36" s="110"/>
      <c r="I36" s="110"/>
      <c r="J36" s="111"/>
      <c r="K36" s="111"/>
      <c r="O36" s="119"/>
      <c r="P36" s="119"/>
      <c r="Q36" s="119"/>
      <c r="R36" s="119"/>
      <c r="S36" s="119"/>
      <c r="T36" s="119"/>
      <c r="U36" s="119"/>
      <c r="V36" s="119"/>
      <c r="W36" s="119"/>
      <c r="X36" s="119"/>
      <c r="Y36" s="119"/>
      <c r="Z36" s="119"/>
      <c r="AA36" s="119"/>
      <c r="AB36" s="119"/>
      <c r="AC36" s="119"/>
    </row>
    <row r="37" spans="1:29" s="108" customFormat="1" ht="30" customHeight="1" x14ac:dyDescent="0.25">
      <c r="A37" s="134"/>
      <c r="B37" s="135"/>
      <c r="C37" s="136"/>
      <c r="D37" s="135"/>
      <c r="E37" s="135"/>
      <c r="G37" s="110"/>
      <c r="H37" s="110"/>
      <c r="I37" s="110"/>
      <c r="J37" s="111"/>
      <c r="K37" s="111"/>
      <c r="O37" s="119"/>
      <c r="P37" s="119"/>
      <c r="Q37" s="119"/>
      <c r="R37" s="119"/>
      <c r="S37" s="119"/>
      <c r="T37" s="119"/>
      <c r="U37" s="119"/>
      <c r="V37" s="119"/>
      <c r="W37" s="119"/>
      <c r="X37" s="119"/>
      <c r="Y37" s="119"/>
      <c r="Z37" s="119"/>
      <c r="AA37" s="119"/>
      <c r="AB37" s="119"/>
      <c r="AC37" s="119"/>
    </row>
    <row r="38" spans="1:29" s="108" customFormat="1" ht="30" customHeight="1" x14ac:dyDescent="0.25">
      <c r="A38" s="134"/>
      <c r="B38" s="135"/>
      <c r="C38" s="136"/>
      <c r="D38" s="135"/>
      <c r="E38" s="135"/>
      <c r="G38" s="110"/>
      <c r="H38" s="110"/>
      <c r="I38" s="110"/>
      <c r="J38" s="111"/>
      <c r="K38" s="111"/>
      <c r="O38" s="119"/>
      <c r="P38" s="119"/>
      <c r="Q38" s="119"/>
      <c r="R38" s="119"/>
      <c r="S38" s="119"/>
      <c r="T38" s="119"/>
      <c r="U38" s="119"/>
      <c r="V38" s="119"/>
      <c r="W38" s="119"/>
      <c r="X38" s="119"/>
      <c r="Y38" s="119"/>
      <c r="Z38" s="119"/>
      <c r="AA38" s="119"/>
      <c r="AB38" s="119"/>
      <c r="AC38" s="119"/>
    </row>
    <row r="39" spans="1:29" s="108" customFormat="1" ht="30" customHeight="1" x14ac:dyDescent="0.25">
      <c r="A39" s="134"/>
      <c r="B39" s="135"/>
      <c r="C39" s="136"/>
      <c r="D39" s="135"/>
      <c r="E39" s="135"/>
      <c r="G39" s="110"/>
      <c r="H39" s="110"/>
      <c r="I39" s="110"/>
      <c r="J39" s="111"/>
      <c r="K39" s="111"/>
      <c r="O39" s="119"/>
      <c r="P39" s="119"/>
      <c r="Q39" s="119"/>
      <c r="R39" s="119"/>
      <c r="S39" s="119"/>
      <c r="T39" s="119"/>
      <c r="U39" s="119"/>
      <c r="V39" s="119"/>
      <c r="W39" s="119"/>
      <c r="X39" s="119"/>
      <c r="Y39" s="119"/>
      <c r="Z39" s="119"/>
      <c r="AA39" s="119"/>
      <c r="AB39" s="119"/>
      <c r="AC39" s="119"/>
    </row>
    <row r="40" spans="1:29" s="108" customFormat="1" ht="30" customHeight="1" x14ac:dyDescent="0.25">
      <c r="A40" s="134"/>
      <c r="B40" s="135"/>
      <c r="C40" s="136"/>
      <c r="D40" s="135"/>
      <c r="E40" s="135"/>
      <c r="G40" s="110"/>
      <c r="H40" s="110"/>
      <c r="I40" s="110"/>
      <c r="J40" s="111"/>
      <c r="K40" s="111"/>
      <c r="O40" s="119"/>
      <c r="P40" s="119"/>
      <c r="Q40" s="119"/>
      <c r="R40" s="119"/>
      <c r="S40" s="119"/>
      <c r="T40" s="119"/>
      <c r="U40" s="119"/>
      <c r="V40" s="119"/>
      <c r="W40" s="119"/>
      <c r="X40" s="119"/>
      <c r="Y40" s="119"/>
      <c r="Z40" s="119"/>
      <c r="AA40" s="119"/>
      <c r="AB40" s="119"/>
      <c r="AC40" s="119"/>
    </row>
    <row r="41" spans="1:29" s="108" customFormat="1" ht="30" customHeight="1" x14ac:dyDescent="0.25">
      <c r="A41" s="134"/>
      <c r="B41" s="135"/>
      <c r="C41" s="136"/>
      <c r="D41" s="135"/>
      <c r="E41" s="135"/>
      <c r="G41" s="110"/>
      <c r="H41" s="110"/>
      <c r="I41" s="110"/>
      <c r="J41" s="111"/>
      <c r="K41" s="111"/>
      <c r="O41" s="119"/>
      <c r="P41" s="119"/>
      <c r="Q41" s="119"/>
      <c r="R41" s="119"/>
      <c r="S41" s="119"/>
      <c r="T41" s="119"/>
      <c r="U41" s="119"/>
      <c r="V41" s="119"/>
      <c r="W41" s="119"/>
      <c r="X41" s="119"/>
      <c r="Y41" s="119"/>
      <c r="Z41" s="119"/>
      <c r="AA41" s="119"/>
      <c r="AB41" s="119"/>
      <c r="AC41" s="119"/>
    </row>
    <row r="42" spans="1:29" s="108" customFormat="1" ht="30" customHeight="1" x14ac:dyDescent="0.25">
      <c r="A42" s="134"/>
      <c r="B42" s="135"/>
      <c r="C42" s="136"/>
      <c r="D42" s="135"/>
      <c r="E42" s="135"/>
      <c r="G42" s="110"/>
      <c r="H42" s="110"/>
      <c r="I42" s="110"/>
      <c r="J42" s="111"/>
      <c r="K42" s="111"/>
      <c r="O42" s="119"/>
      <c r="P42" s="119"/>
      <c r="Q42" s="119"/>
      <c r="R42" s="119"/>
      <c r="S42" s="119"/>
      <c r="T42" s="119"/>
      <c r="U42" s="119"/>
      <c r="V42" s="119"/>
      <c r="W42" s="119"/>
      <c r="X42" s="119"/>
      <c r="Y42" s="119"/>
      <c r="Z42" s="119"/>
      <c r="AA42" s="119"/>
      <c r="AB42" s="119"/>
      <c r="AC42" s="119"/>
    </row>
    <row r="43" spans="1:29" s="108" customFormat="1" ht="30" customHeight="1" x14ac:dyDescent="0.25">
      <c r="A43" s="134"/>
      <c r="B43" s="135"/>
      <c r="C43" s="136"/>
      <c r="D43" s="135"/>
      <c r="E43" s="135"/>
      <c r="G43" s="110"/>
      <c r="H43" s="110"/>
      <c r="I43" s="110"/>
      <c r="J43" s="111"/>
      <c r="K43" s="111"/>
      <c r="O43" s="119"/>
      <c r="P43" s="119"/>
      <c r="Q43" s="119"/>
      <c r="R43" s="119"/>
      <c r="S43" s="119"/>
      <c r="T43" s="119"/>
      <c r="U43" s="119"/>
      <c r="V43" s="119"/>
      <c r="W43" s="119"/>
      <c r="X43" s="119"/>
      <c r="Y43" s="119"/>
      <c r="Z43" s="119"/>
      <c r="AA43" s="119"/>
      <c r="AB43" s="119"/>
      <c r="AC43" s="119"/>
    </row>
    <row r="44" spans="1:29" s="108" customFormat="1" ht="30" customHeight="1" x14ac:dyDescent="0.25">
      <c r="A44" s="134"/>
      <c r="B44" s="135"/>
      <c r="C44" s="136"/>
      <c r="D44" s="135"/>
      <c r="E44" s="135"/>
      <c r="G44" s="110"/>
      <c r="H44" s="110"/>
      <c r="I44" s="110"/>
      <c r="J44" s="111"/>
      <c r="K44" s="111"/>
      <c r="O44" s="119"/>
      <c r="P44" s="119"/>
      <c r="Q44" s="119"/>
      <c r="R44" s="119"/>
      <c r="S44" s="119"/>
      <c r="T44" s="119"/>
      <c r="U44" s="119"/>
      <c r="V44" s="119"/>
      <c r="W44" s="119"/>
      <c r="X44" s="119"/>
      <c r="Y44" s="119"/>
      <c r="Z44" s="119"/>
      <c r="AA44" s="119"/>
      <c r="AB44" s="119"/>
      <c r="AC44" s="119"/>
    </row>
    <row r="45" spans="1:29" s="108" customFormat="1" ht="30" customHeight="1" x14ac:dyDescent="0.25">
      <c r="A45" s="134"/>
      <c r="B45" s="135"/>
      <c r="C45" s="136"/>
      <c r="D45" s="135"/>
      <c r="E45" s="135"/>
      <c r="G45" s="110"/>
      <c r="H45" s="110"/>
      <c r="I45" s="110"/>
      <c r="J45" s="111"/>
      <c r="K45" s="111"/>
      <c r="O45" s="119"/>
      <c r="P45" s="119"/>
      <c r="Q45" s="119"/>
      <c r="R45" s="119"/>
      <c r="S45" s="119"/>
      <c r="T45" s="119"/>
      <c r="U45" s="119"/>
      <c r="V45" s="119"/>
      <c r="W45" s="119"/>
      <c r="X45" s="119"/>
      <c r="Y45" s="119"/>
      <c r="Z45" s="119"/>
      <c r="AA45" s="119"/>
      <c r="AB45" s="119"/>
      <c r="AC45" s="119"/>
    </row>
    <row r="46" spans="1:29" s="108" customFormat="1" ht="30" customHeight="1" x14ac:dyDescent="0.25">
      <c r="A46" s="134"/>
      <c r="B46" s="135"/>
      <c r="C46" s="136"/>
      <c r="D46" s="135"/>
      <c r="E46" s="135"/>
      <c r="G46" s="110"/>
      <c r="H46" s="110"/>
      <c r="I46" s="110"/>
      <c r="J46" s="111"/>
      <c r="K46" s="111"/>
      <c r="O46" s="119"/>
      <c r="P46" s="119"/>
      <c r="Q46" s="119"/>
      <c r="R46" s="119"/>
      <c r="S46" s="119"/>
      <c r="T46" s="119"/>
      <c r="U46" s="119"/>
      <c r="V46" s="119"/>
      <c r="W46" s="119"/>
      <c r="X46" s="119"/>
      <c r="Y46" s="119"/>
      <c r="Z46" s="119"/>
      <c r="AA46" s="119"/>
      <c r="AB46" s="119"/>
      <c r="AC46" s="119"/>
    </row>
    <row r="47" spans="1:29" s="108" customFormat="1" ht="30" customHeight="1" x14ac:dyDescent="0.25">
      <c r="A47" s="134"/>
      <c r="B47" s="135"/>
      <c r="C47" s="136"/>
      <c r="D47" s="135"/>
      <c r="E47" s="135"/>
      <c r="G47" s="110"/>
      <c r="H47" s="110"/>
      <c r="I47" s="110"/>
      <c r="J47" s="111"/>
      <c r="K47" s="111"/>
      <c r="O47" s="119"/>
      <c r="P47" s="119"/>
      <c r="Q47" s="119"/>
      <c r="R47" s="119"/>
      <c r="S47" s="119"/>
      <c r="T47" s="119"/>
      <c r="U47" s="119"/>
      <c r="V47" s="119"/>
      <c r="W47" s="119"/>
      <c r="X47" s="119"/>
      <c r="Y47" s="119"/>
      <c r="Z47" s="119"/>
      <c r="AA47" s="119"/>
      <c r="AB47" s="119"/>
      <c r="AC47" s="119"/>
    </row>
    <row r="48" spans="1:29" s="108" customFormat="1" ht="30" customHeight="1" x14ac:dyDescent="0.25">
      <c r="A48" s="134"/>
      <c r="B48" s="135"/>
      <c r="C48" s="136"/>
      <c r="D48" s="135"/>
      <c r="E48" s="135"/>
      <c r="G48" s="110"/>
      <c r="H48" s="110"/>
      <c r="I48" s="110"/>
      <c r="J48" s="111"/>
      <c r="K48" s="111"/>
      <c r="O48" s="119"/>
      <c r="P48" s="119"/>
      <c r="Q48" s="119"/>
      <c r="R48" s="119"/>
      <c r="S48" s="119"/>
      <c r="T48" s="119"/>
      <c r="U48" s="119"/>
      <c r="V48" s="119"/>
      <c r="W48" s="119"/>
      <c r="X48" s="119"/>
      <c r="Y48" s="119"/>
      <c r="Z48" s="119"/>
      <c r="AA48" s="119"/>
      <c r="AB48" s="119"/>
      <c r="AC48" s="119"/>
    </row>
    <row r="49" spans="1:29" s="108" customFormat="1" ht="30" customHeight="1" x14ac:dyDescent="0.25">
      <c r="A49" s="134"/>
      <c r="B49" s="135"/>
      <c r="C49" s="136"/>
      <c r="D49" s="135"/>
      <c r="E49" s="135"/>
      <c r="G49" s="110"/>
      <c r="H49" s="110"/>
      <c r="I49" s="110"/>
      <c r="J49" s="111"/>
      <c r="K49" s="111"/>
      <c r="O49" s="119"/>
      <c r="P49" s="119"/>
      <c r="Q49" s="119"/>
      <c r="R49" s="119"/>
      <c r="S49" s="119"/>
      <c r="T49" s="119"/>
      <c r="U49" s="119"/>
      <c r="V49" s="119"/>
      <c r="W49" s="119"/>
      <c r="X49" s="119"/>
      <c r="Y49" s="119"/>
      <c r="Z49" s="119"/>
      <c r="AA49" s="119"/>
      <c r="AB49" s="119"/>
      <c r="AC49" s="119"/>
    </row>
    <row r="50" spans="1:29" s="108" customFormat="1" ht="30" customHeight="1" x14ac:dyDescent="0.25">
      <c r="A50" s="134"/>
      <c r="B50" s="135"/>
      <c r="C50" s="136"/>
      <c r="D50" s="135"/>
      <c r="E50" s="135"/>
      <c r="G50" s="110"/>
      <c r="H50" s="110"/>
      <c r="I50" s="110"/>
      <c r="J50" s="111"/>
      <c r="K50" s="111"/>
      <c r="O50" s="119"/>
      <c r="P50" s="119"/>
      <c r="Q50" s="119"/>
      <c r="R50" s="119"/>
      <c r="S50" s="119"/>
      <c r="T50" s="119"/>
      <c r="U50" s="119"/>
      <c r="V50" s="119"/>
      <c r="W50" s="119"/>
      <c r="X50" s="119"/>
      <c r="Y50" s="119"/>
      <c r="Z50" s="119"/>
      <c r="AA50" s="119"/>
      <c r="AB50" s="119"/>
      <c r="AC50" s="119"/>
    </row>
    <row r="51" spans="1:29" s="108" customFormat="1" ht="30" customHeight="1" x14ac:dyDescent="0.25">
      <c r="A51" s="134"/>
      <c r="B51" s="135"/>
      <c r="C51" s="136"/>
      <c r="D51" s="135"/>
      <c r="E51" s="135"/>
      <c r="G51" s="110"/>
      <c r="H51" s="110"/>
      <c r="I51" s="110"/>
      <c r="J51" s="111"/>
      <c r="K51" s="111"/>
      <c r="O51" s="119"/>
      <c r="P51" s="119"/>
      <c r="Q51" s="119"/>
      <c r="R51" s="119"/>
      <c r="S51" s="119"/>
      <c r="T51" s="119"/>
      <c r="U51" s="119"/>
      <c r="V51" s="119"/>
      <c r="W51" s="119"/>
      <c r="X51" s="119"/>
      <c r="Y51" s="119"/>
      <c r="Z51" s="119"/>
      <c r="AA51" s="119"/>
      <c r="AB51" s="119"/>
      <c r="AC51" s="119"/>
    </row>
    <row r="52" spans="1:29" s="108" customFormat="1" ht="30" customHeight="1" x14ac:dyDescent="0.25">
      <c r="A52" s="134"/>
      <c r="B52" s="135"/>
      <c r="C52" s="136"/>
      <c r="D52" s="135"/>
      <c r="E52" s="135"/>
      <c r="G52" s="110"/>
      <c r="H52" s="110"/>
      <c r="I52" s="110"/>
      <c r="J52" s="111"/>
      <c r="K52" s="111"/>
      <c r="O52" s="119"/>
      <c r="P52" s="119"/>
      <c r="Q52" s="119"/>
      <c r="R52" s="119"/>
      <c r="S52" s="119"/>
      <c r="T52" s="119"/>
      <c r="U52" s="119"/>
      <c r="V52" s="119"/>
      <c r="W52" s="119"/>
      <c r="X52" s="119"/>
      <c r="Y52" s="119"/>
      <c r="Z52" s="119"/>
      <c r="AA52" s="119"/>
      <c r="AB52" s="119"/>
      <c r="AC52" s="119"/>
    </row>
    <row r="53" spans="1:29" s="108" customFormat="1" ht="30" customHeight="1" x14ac:dyDescent="0.25">
      <c r="A53" s="134"/>
      <c r="B53" s="135"/>
      <c r="C53" s="136"/>
      <c r="D53" s="135"/>
      <c r="E53" s="135"/>
      <c r="F53" s="110"/>
      <c r="G53" s="110"/>
      <c r="H53" s="110"/>
      <c r="I53" s="110"/>
      <c r="J53" s="111"/>
      <c r="K53" s="111"/>
      <c r="O53" s="119"/>
      <c r="P53" s="119"/>
      <c r="Q53" s="119"/>
      <c r="R53" s="119"/>
      <c r="S53" s="119"/>
      <c r="T53" s="119"/>
      <c r="U53" s="119"/>
      <c r="V53" s="119"/>
      <c r="W53" s="119"/>
      <c r="X53" s="119"/>
      <c r="Y53" s="119"/>
      <c r="Z53" s="119"/>
      <c r="AA53" s="119"/>
      <c r="AB53" s="119"/>
      <c r="AC53" s="119"/>
    </row>
    <row r="54" spans="1:29" s="108" customFormat="1" ht="30" customHeight="1" x14ac:dyDescent="0.25">
      <c r="A54" s="134"/>
      <c r="B54" s="135"/>
      <c r="C54" s="136"/>
      <c r="D54" s="135"/>
      <c r="E54" s="135"/>
      <c r="F54" s="110"/>
      <c r="G54" s="110"/>
      <c r="H54" s="110"/>
      <c r="I54" s="110"/>
      <c r="J54" s="111"/>
      <c r="K54" s="111"/>
      <c r="O54" s="119"/>
      <c r="P54" s="119"/>
      <c r="Q54" s="119"/>
      <c r="R54" s="119"/>
      <c r="S54" s="119"/>
      <c r="T54" s="119"/>
      <c r="U54" s="119"/>
      <c r="V54" s="119"/>
      <c r="W54" s="119"/>
      <c r="X54" s="119"/>
      <c r="Y54" s="119"/>
      <c r="Z54" s="119"/>
      <c r="AA54" s="119"/>
      <c r="AB54" s="119"/>
      <c r="AC54" s="119"/>
    </row>
    <row r="55" spans="1:29" s="108" customFormat="1" ht="30" customHeight="1" x14ac:dyDescent="0.25">
      <c r="A55" s="134"/>
      <c r="B55" s="135"/>
      <c r="C55" s="136"/>
      <c r="D55" s="135"/>
      <c r="E55" s="135"/>
      <c r="G55" s="110"/>
      <c r="H55" s="110"/>
      <c r="I55" s="110"/>
      <c r="J55" s="115"/>
      <c r="K55" s="115"/>
      <c r="O55" s="119"/>
      <c r="P55" s="119"/>
      <c r="Q55" s="119"/>
      <c r="R55" s="119"/>
      <c r="S55" s="119"/>
      <c r="T55" s="119"/>
      <c r="U55" s="119"/>
      <c r="V55" s="119"/>
      <c r="W55" s="119"/>
      <c r="X55" s="119"/>
      <c r="Y55" s="119"/>
      <c r="Z55" s="119"/>
      <c r="AA55" s="119"/>
      <c r="AB55" s="119"/>
      <c r="AC55" s="119"/>
    </row>
    <row r="56" spans="1:29" s="108" customFormat="1" ht="30" customHeight="1" x14ac:dyDescent="0.25">
      <c r="A56" s="134"/>
      <c r="B56" s="135"/>
      <c r="C56" s="136"/>
      <c r="D56" s="135"/>
      <c r="E56" s="135"/>
      <c r="G56" s="110"/>
      <c r="H56" s="110"/>
      <c r="I56" s="110"/>
      <c r="J56" s="111"/>
      <c r="K56" s="111"/>
      <c r="O56" s="119"/>
      <c r="P56" s="119"/>
      <c r="Q56" s="119"/>
      <c r="R56" s="119"/>
      <c r="S56" s="119"/>
      <c r="T56" s="119"/>
      <c r="U56" s="119"/>
      <c r="V56" s="119"/>
      <c r="W56" s="119"/>
      <c r="X56" s="119"/>
      <c r="Y56" s="119"/>
      <c r="Z56" s="119"/>
      <c r="AA56" s="119"/>
      <c r="AB56" s="119"/>
      <c r="AC56" s="119"/>
    </row>
    <row r="57" spans="1:29" s="108" customFormat="1" ht="30" customHeight="1" x14ac:dyDescent="0.25">
      <c r="A57" s="134"/>
      <c r="B57" s="135"/>
      <c r="C57" s="136"/>
      <c r="D57" s="135"/>
      <c r="E57" s="135"/>
      <c r="O57" s="119"/>
      <c r="P57" s="119"/>
      <c r="Q57" s="119"/>
      <c r="R57" s="119"/>
      <c r="S57" s="119"/>
      <c r="T57" s="119"/>
      <c r="U57" s="119"/>
      <c r="V57" s="119"/>
      <c r="W57" s="119"/>
      <c r="X57" s="119"/>
      <c r="Y57" s="119"/>
      <c r="Z57" s="119"/>
      <c r="AA57" s="119"/>
      <c r="AB57" s="119"/>
      <c r="AC57" s="119"/>
    </row>
    <row r="58" spans="1:29" s="108" customFormat="1" ht="30" customHeight="1" x14ac:dyDescent="0.25">
      <c r="A58" s="134"/>
      <c r="B58" s="135"/>
      <c r="C58" s="136"/>
      <c r="D58" s="135"/>
      <c r="E58" s="135"/>
      <c r="J58" s="115"/>
      <c r="K58" s="115"/>
      <c r="O58" s="119"/>
      <c r="P58" s="119"/>
      <c r="Q58" s="119"/>
      <c r="R58" s="119"/>
      <c r="S58" s="119"/>
      <c r="T58" s="119"/>
      <c r="U58" s="119"/>
      <c r="V58" s="119"/>
      <c r="W58" s="119"/>
      <c r="X58" s="119"/>
      <c r="Y58" s="119"/>
      <c r="Z58" s="119"/>
      <c r="AA58" s="119"/>
      <c r="AB58" s="119"/>
      <c r="AC58" s="119"/>
    </row>
    <row r="59" spans="1:29" s="108" customFormat="1" ht="30" customHeight="1" x14ac:dyDescent="0.25">
      <c r="A59" s="134"/>
      <c r="B59" s="135"/>
      <c r="C59" s="136"/>
      <c r="D59" s="135"/>
      <c r="E59" s="135"/>
      <c r="O59" s="119"/>
      <c r="P59" s="119"/>
      <c r="Q59" s="119"/>
      <c r="R59" s="119"/>
      <c r="S59" s="119"/>
      <c r="T59" s="119"/>
      <c r="U59" s="119"/>
      <c r="V59" s="119"/>
      <c r="W59" s="119"/>
      <c r="X59" s="119"/>
      <c r="Y59" s="119"/>
      <c r="Z59" s="119"/>
      <c r="AA59" s="119"/>
      <c r="AB59" s="119"/>
      <c r="AC59" s="119"/>
    </row>
    <row r="60" spans="1:29" s="108" customFormat="1" ht="30" customHeight="1" x14ac:dyDescent="0.25">
      <c r="A60" s="134"/>
      <c r="B60" s="135"/>
      <c r="C60" s="136"/>
      <c r="D60" s="135"/>
      <c r="E60" s="135"/>
      <c r="O60" s="119"/>
      <c r="P60" s="119"/>
      <c r="Q60" s="119"/>
      <c r="R60" s="119"/>
      <c r="S60" s="119"/>
      <c r="T60" s="119"/>
      <c r="U60" s="119"/>
      <c r="V60" s="119"/>
      <c r="W60" s="119"/>
      <c r="X60" s="119"/>
      <c r="Y60" s="119"/>
      <c r="Z60" s="119"/>
      <c r="AA60" s="119"/>
      <c r="AB60" s="119"/>
      <c r="AC60" s="119"/>
    </row>
    <row r="61" spans="1:29" s="108" customFormat="1" ht="30" customHeight="1" x14ac:dyDescent="0.25">
      <c r="A61" s="134"/>
      <c r="B61" s="135"/>
      <c r="C61" s="136"/>
      <c r="D61" s="135"/>
      <c r="E61" s="135"/>
      <c r="J61" s="115"/>
      <c r="K61" s="115"/>
      <c r="O61" s="119"/>
      <c r="P61" s="119"/>
      <c r="Q61" s="119"/>
      <c r="R61" s="119"/>
      <c r="S61" s="119"/>
      <c r="T61" s="119"/>
      <c r="U61" s="119"/>
      <c r="V61" s="119"/>
      <c r="W61" s="119"/>
      <c r="X61" s="119"/>
      <c r="Y61" s="119"/>
      <c r="Z61" s="119"/>
      <c r="AA61" s="119"/>
      <c r="AB61" s="119"/>
      <c r="AC61" s="119"/>
    </row>
    <row r="62" spans="1:29" s="108" customFormat="1" ht="30" customHeight="1" x14ac:dyDescent="0.25">
      <c r="A62" s="134"/>
      <c r="B62" s="135"/>
      <c r="C62" s="136"/>
      <c r="D62" s="135"/>
      <c r="E62" s="135"/>
      <c r="O62" s="119"/>
      <c r="P62" s="119"/>
      <c r="Q62" s="119"/>
      <c r="R62" s="119"/>
      <c r="S62" s="119"/>
      <c r="T62" s="119"/>
      <c r="U62" s="119"/>
      <c r="V62" s="119"/>
      <c r="W62" s="119"/>
      <c r="X62" s="119"/>
      <c r="Y62" s="119"/>
      <c r="Z62" s="119"/>
      <c r="AA62" s="119"/>
      <c r="AB62" s="119"/>
      <c r="AC62" s="119"/>
    </row>
    <row r="63" spans="1:29" s="108" customFormat="1" ht="30" customHeight="1" x14ac:dyDescent="0.25">
      <c r="A63" s="134"/>
      <c r="B63" s="135"/>
      <c r="C63" s="136"/>
      <c r="D63" s="135"/>
      <c r="E63" s="135"/>
      <c r="O63" s="119"/>
      <c r="P63" s="119"/>
      <c r="Q63" s="119"/>
      <c r="R63" s="119"/>
      <c r="S63" s="119"/>
      <c r="T63" s="119"/>
      <c r="U63" s="119"/>
      <c r="V63" s="119"/>
      <c r="W63" s="119"/>
      <c r="X63" s="119"/>
      <c r="Y63" s="119"/>
      <c r="Z63" s="119"/>
      <c r="AA63" s="119"/>
      <c r="AB63" s="119"/>
      <c r="AC63" s="119"/>
    </row>
    <row r="64" spans="1:29" s="108" customFormat="1" ht="30" customHeight="1" x14ac:dyDescent="0.25">
      <c r="A64" s="134"/>
      <c r="B64" s="135"/>
      <c r="C64" s="136"/>
      <c r="D64" s="135"/>
      <c r="E64" s="135"/>
      <c r="O64" s="119"/>
      <c r="P64" s="119"/>
      <c r="Q64" s="119"/>
      <c r="R64" s="119"/>
      <c r="S64" s="119"/>
      <c r="T64" s="119"/>
      <c r="U64" s="119"/>
      <c r="V64" s="119"/>
      <c r="W64" s="119"/>
      <c r="X64" s="119"/>
      <c r="Y64" s="119"/>
      <c r="Z64" s="119"/>
      <c r="AA64" s="119"/>
      <c r="AB64" s="119"/>
      <c r="AC64" s="119"/>
    </row>
    <row r="65" spans="1:29" s="108" customFormat="1" ht="30" customHeight="1" x14ac:dyDescent="0.25">
      <c r="A65" s="134"/>
      <c r="B65" s="135"/>
      <c r="C65" s="136"/>
      <c r="D65" s="135"/>
      <c r="E65" s="135"/>
      <c r="O65" s="119"/>
      <c r="P65" s="119"/>
      <c r="Q65" s="119"/>
      <c r="R65" s="119"/>
      <c r="S65" s="119"/>
      <c r="T65" s="119"/>
      <c r="U65" s="119"/>
      <c r="V65" s="119"/>
      <c r="W65" s="119"/>
      <c r="X65" s="119"/>
      <c r="Y65" s="119"/>
      <c r="Z65" s="119"/>
      <c r="AA65" s="119"/>
      <c r="AB65" s="119"/>
      <c r="AC65" s="119"/>
    </row>
    <row r="66" spans="1:29" s="108" customFormat="1" ht="30" customHeight="1" x14ac:dyDescent="0.25">
      <c r="A66" s="134"/>
      <c r="B66" s="135"/>
      <c r="C66" s="136"/>
      <c r="D66" s="135"/>
      <c r="E66" s="135"/>
      <c r="O66" s="119"/>
      <c r="P66" s="119"/>
      <c r="Q66" s="119"/>
      <c r="R66" s="119"/>
      <c r="S66" s="119"/>
      <c r="T66" s="119"/>
      <c r="U66" s="119"/>
      <c r="V66" s="119"/>
      <c r="W66" s="119"/>
      <c r="X66" s="119"/>
      <c r="Y66" s="119"/>
      <c r="Z66" s="119"/>
      <c r="AA66" s="119"/>
      <c r="AB66" s="119"/>
      <c r="AC66" s="119"/>
    </row>
    <row r="67" spans="1:29" s="108" customFormat="1" ht="30" customHeight="1" x14ac:dyDescent="0.25">
      <c r="A67" s="134"/>
      <c r="B67" s="135"/>
      <c r="C67" s="136"/>
      <c r="D67" s="135"/>
      <c r="E67" s="135"/>
      <c r="O67" s="119"/>
      <c r="P67" s="119"/>
      <c r="Q67" s="119"/>
      <c r="R67" s="119"/>
      <c r="S67" s="119"/>
      <c r="T67" s="119"/>
      <c r="U67" s="119"/>
      <c r="V67" s="119"/>
      <c r="W67" s="119"/>
      <c r="X67" s="119"/>
      <c r="Y67" s="119"/>
      <c r="Z67" s="119"/>
      <c r="AA67" s="119"/>
      <c r="AB67" s="119"/>
      <c r="AC67" s="119"/>
    </row>
    <row r="68" spans="1:29" s="108" customFormat="1" ht="30" customHeight="1" x14ac:dyDescent="0.25">
      <c r="A68" s="134"/>
      <c r="B68" s="135"/>
      <c r="C68" s="136"/>
      <c r="D68" s="135"/>
      <c r="E68" s="135"/>
      <c r="O68" s="119"/>
      <c r="P68" s="119"/>
      <c r="Q68" s="119"/>
      <c r="R68" s="119"/>
      <c r="S68" s="119"/>
      <c r="T68" s="119"/>
      <c r="U68" s="119"/>
      <c r="V68" s="119"/>
      <c r="W68" s="119"/>
      <c r="X68" s="119"/>
      <c r="Y68" s="119"/>
      <c r="Z68" s="119"/>
      <c r="AA68" s="119"/>
      <c r="AB68" s="119"/>
      <c r="AC68" s="119"/>
    </row>
    <row r="69" spans="1:29" s="108" customFormat="1" ht="30" customHeight="1" x14ac:dyDescent="0.25">
      <c r="A69" s="134"/>
      <c r="B69" s="135"/>
      <c r="C69" s="136"/>
      <c r="D69" s="135"/>
      <c r="E69" s="135"/>
      <c r="O69" s="119"/>
      <c r="P69" s="119"/>
      <c r="Q69" s="119"/>
      <c r="R69" s="119"/>
      <c r="S69" s="119"/>
      <c r="T69" s="119"/>
      <c r="U69" s="119"/>
      <c r="V69" s="119"/>
      <c r="W69" s="119"/>
      <c r="X69" s="119"/>
      <c r="Y69" s="119"/>
      <c r="Z69" s="119"/>
      <c r="AA69" s="119"/>
      <c r="AB69" s="119"/>
      <c r="AC69" s="119"/>
    </row>
    <row r="70" spans="1:29" s="108" customFormat="1" ht="30" customHeight="1" x14ac:dyDescent="0.25">
      <c r="A70" s="134"/>
      <c r="B70" s="135"/>
      <c r="C70" s="136"/>
      <c r="D70" s="135"/>
      <c r="E70" s="135"/>
      <c r="O70" s="119"/>
      <c r="P70" s="119"/>
      <c r="Q70" s="119"/>
      <c r="R70" s="119"/>
      <c r="S70" s="119"/>
      <c r="T70" s="119"/>
      <c r="U70" s="119"/>
      <c r="V70" s="119"/>
      <c r="W70" s="119"/>
      <c r="X70" s="119"/>
      <c r="Y70" s="119"/>
      <c r="Z70" s="119"/>
      <c r="AA70" s="119"/>
      <c r="AB70" s="119"/>
      <c r="AC70" s="119"/>
    </row>
    <row r="71" spans="1:29" s="108" customFormat="1" ht="30" customHeight="1" x14ac:dyDescent="0.25">
      <c r="A71" s="134"/>
      <c r="B71" s="135"/>
      <c r="C71" s="136"/>
      <c r="D71" s="135"/>
      <c r="E71" s="135"/>
      <c r="O71" s="119"/>
      <c r="P71" s="119"/>
      <c r="Q71" s="119"/>
      <c r="R71" s="119"/>
      <c r="S71" s="119"/>
      <c r="T71" s="119"/>
      <c r="U71" s="119"/>
      <c r="V71" s="119"/>
      <c r="W71" s="119"/>
      <c r="X71" s="119"/>
      <c r="Y71" s="119"/>
      <c r="Z71" s="119"/>
      <c r="AA71" s="119"/>
      <c r="AB71" s="119"/>
      <c r="AC71" s="119"/>
    </row>
    <row r="72" spans="1:29" s="108" customFormat="1" ht="30" customHeight="1" x14ac:dyDescent="0.25">
      <c r="A72" s="134"/>
      <c r="B72" s="135"/>
      <c r="C72" s="136"/>
      <c r="D72" s="135"/>
      <c r="E72" s="135"/>
      <c r="O72" s="119"/>
      <c r="P72" s="119"/>
      <c r="Q72" s="119"/>
      <c r="R72" s="119"/>
      <c r="S72" s="119"/>
      <c r="T72" s="119"/>
      <c r="U72" s="119"/>
      <c r="V72" s="119"/>
      <c r="W72" s="119"/>
      <c r="X72" s="119"/>
      <c r="Y72" s="119"/>
      <c r="Z72" s="119"/>
      <c r="AA72" s="119"/>
      <c r="AB72" s="119"/>
      <c r="AC72" s="119"/>
    </row>
    <row r="73" spans="1:29" s="108" customFormat="1" ht="30" customHeight="1" x14ac:dyDescent="0.25">
      <c r="A73" s="134"/>
      <c r="B73" s="135"/>
      <c r="C73" s="136"/>
      <c r="D73" s="135"/>
      <c r="E73" s="135"/>
      <c r="O73" s="119"/>
      <c r="P73" s="119"/>
      <c r="Q73" s="119"/>
      <c r="R73" s="119"/>
      <c r="S73" s="119"/>
      <c r="T73" s="119"/>
      <c r="U73" s="119"/>
      <c r="V73" s="119"/>
      <c r="W73" s="119"/>
      <c r="X73" s="119"/>
      <c r="Y73" s="119"/>
      <c r="Z73" s="119"/>
      <c r="AA73" s="119"/>
      <c r="AB73" s="119"/>
      <c r="AC73" s="119"/>
    </row>
    <row r="74" spans="1:29" s="108" customFormat="1" ht="30" customHeight="1" x14ac:dyDescent="0.25">
      <c r="A74" s="134"/>
      <c r="B74" s="135"/>
      <c r="C74" s="136"/>
      <c r="D74" s="135"/>
      <c r="E74" s="135"/>
      <c r="O74" s="119"/>
      <c r="P74" s="119"/>
      <c r="Q74" s="119"/>
      <c r="R74" s="119"/>
      <c r="S74" s="119"/>
      <c r="T74" s="119"/>
      <c r="U74" s="119"/>
      <c r="V74" s="119"/>
      <c r="W74" s="119"/>
      <c r="X74" s="119"/>
      <c r="Y74" s="119"/>
      <c r="Z74" s="119"/>
      <c r="AA74" s="119"/>
      <c r="AB74" s="119"/>
      <c r="AC74" s="119"/>
    </row>
    <row r="75" spans="1:29" s="108" customFormat="1" ht="30" customHeight="1" x14ac:dyDescent="0.25">
      <c r="A75" s="134"/>
      <c r="B75" s="135"/>
      <c r="C75" s="136"/>
      <c r="D75" s="135"/>
      <c r="E75" s="135"/>
      <c r="J75" s="115"/>
      <c r="K75" s="115"/>
      <c r="O75" s="119"/>
      <c r="P75" s="119"/>
      <c r="Q75" s="119"/>
      <c r="R75" s="119"/>
      <c r="S75" s="119"/>
      <c r="T75" s="119"/>
      <c r="U75" s="119"/>
      <c r="V75" s="119"/>
      <c r="W75" s="119"/>
      <c r="X75" s="119"/>
      <c r="Y75" s="119"/>
      <c r="Z75" s="119"/>
      <c r="AA75" s="119"/>
      <c r="AB75" s="119"/>
      <c r="AC75" s="119"/>
    </row>
    <row r="76" spans="1:29" s="108" customFormat="1" ht="30" customHeight="1" x14ac:dyDescent="0.25">
      <c r="A76" s="134"/>
      <c r="B76" s="135"/>
      <c r="C76" s="136"/>
      <c r="D76" s="135"/>
      <c r="E76" s="135"/>
      <c r="J76" s="115"/>
      <c r="K76" s="115"/>
      <c r="M76" s="120"/>
      <c r="O76" s="119"/>
      <c r="P76" s="119"/>
      <c r="Q76" s="119"/>
      <c r="R76" s="119"/>
      <c r="S76" s="119"/>
      <c r="T76" s="119"/>
      <c r="U76" s="119"/>
      <c r="V76" s="119"/>
      <c r="W76" s="119"/>
      <c r="X76" s="119"/>
      <c r="Y76" s="119"/>
      <c r="Z76" s="119"/>
      <c r="AA76" s="119"/>
      <c r="AB76" s="119"/>
      <c r="AC76" s="119"/>
    </row>
    <row r="77" spans="1:29" s="108" customFormat="1" ht="30" customHeight="1" thickBot="1" x14ac:dyDescent="0.3">
      <c r="A77" s="129"/>
      <c r="B77" s="130"/>
      <c r="C77" s="131"/>
      <c r="D77" s="130"/>
      <c r="E77" s="153"/>
      <c r="J77" s="115"/>
      <c r="K77" s="115"/>
      <c r="O77" s="119"/>
      <c r="P77" s="119"/>
      <c r="Q77" s="119"/>
      <c r="R77" s="119"/>
      <c r="S77" s="119"/>
      <c r="T77" s="119"/>
      <c r="U77" s="119"/>
      <c r="V77" s="119"/>
      <c r="W77" s="119"/>
      <c r="X77" s="119"/>
      <c r="Y77" s="119"/>
      <c r="Z77" s="119"/>
      <c r="AA77" s="119"/>
      <c r="AB77" s="119"/>
      <c r="AC77" s="119"/>
    </row>
    <row r="78" spans="1:29" s="108" customFormat="1" ht="30" customHeight="1" thickBot="1" x14ac:dyDescent="0.3">
      <c r="A78" s="128"/>
      <c r="B78" s="125"/>
      <c r="C78" s="124"/>
      <c r="D78" s="125"/>
      <c r="E78" s="153"/>
      <c r="J78" s="115"/>
      <c r="K78" s="115"/>
      <c r="O78" s="119"/>
      <c r="P78" s="119"/>
      <c r="Q78" s="119"/>
      <c r="R78" s="119"/>
      <c r="S78" s="119"/>
      <c r="T78" s="119"/>
      <c r="U78" s="119"/>
      <c r="V78" s="119"/>
      <c r="W78" s="119"/>
      <c r="X78" s="119"/>
      <c r="Y78" s="119"/>
      <c r="Z78" s="119"/>
      <c r="AA78" s="119"/>
      <c r="AB78" s="119"/>
      <c r="AC78" s="119"/>
    </row>
    <row r="79" spans="1:29" s="108" customFormat="1" ht="30" customHeight="1" thickBot="1" x14ac:dyDescent="0.3">
      <c r="A79" s="128"/>
      <c r="B79" s="125"/>
      <c r="C79" s="124"/>
      <c r="D79" s="125"/>
      <c r="E79" s="153"/>
      <c r="J79" s="115"/>
      <c r="K79" s="115"/>
      <c r="O79" s="119"/>
      <c r="P79" s="119"/>
      <c r="Q79" s="119"/>
      <c r="R79" s="119"/>
      <c r="S79" s="119"/>
      <c r="T79" s="119"/>
      <c r="U79" s="119"/>
      <c r="V79" s="119"/>
      <c r="W79" s="119"/>
      <c r="X79" s="119"/>
      <c r="Y79" s="119"/>
      <c r="Z79" s="119"/>
      <c r="AA79" s="119"/>
      <c r="AB79" s="119"/>
      <c r="AC79" s="119"/>
    </row>
    <row r="80" spans="1:29" s="108" customFormat="1" ht="30" customHeight="1" thickBot="1" x14ac:dyDescent="0.3">
      <c r="A80" s="128"/>
      <c r="B80" s="125"/>
      <c r="C80" s="124"/>
      <c r="D80" s="125"/>
      <c r="E80" s="153"/>
      <c r="J80" s="115"/>
      <c r="K80" s="115"/>
      <c r="O80" s="119"/>
      <c r="P80" s="119"/>
      <c r="Q80" s="119"/>
      <c r="R80" s="119"/>
      <c r="S80" s="119"/>
      <c r="T80" s="119"/>
      <c r="U80" s="119"/>
      <c r="V80" s="119"/>
      <c r="W80" s="119"/>
      <c r="X80" s="119"/>
      <c r="Y80" s="119"/>
      <c r="Z80" s="119"/>
      <c r="AA80" s="119"/>
      <c r="AB80" s="119"/>
      <c r="AC80" s="119"/>
    </row>
    <row r="81" spans="1:29" s="108" customFormat="1" ht="30" customHeight="1" thickBot="1" x14ac:dyDescent="0.3">
      <c r="A81" s="128"/>
      <c r="B81" s="125"/>
      <c r="C81" s="124"/>
      <c r="D81" s="125"/>
      <c r="E81" s="153"/>
      <c r="J81" s="115"/>
      <c r="K81" s="115"/>
      <c r="O81" s="119"/>
      <c r="P81" s="119"/>
      <c r="Q81" s="119"/>
      <c r="R81" s="119"/>
      <c r="S81" s="119"/>
      <c r="T81" s="119"/>
      <c r="U81" s="119"/>
      <c r="V81" s="119"/>
      <c r="W81" s="119"/>
      <c r="X81" s="119"/>
      <c r="Y81" s="119"/>
      <c r="Z81" s="119"/>
      <c r="AA81" s="119"/>
      <c r="AB81" s="119"/>
      <c r="AC81" s="119"/>
    </row>
    <row r="82" spans="1:29" s="108" customFormat="1" ht="30" customHeight="1" thickBot="1" x14ac:dyDescent="0.3">
      <c r="A82" s="128"/>
      <c r="B82" s="125"/>
      <c r="C82" s="124"/>
      <c r="D82" s="125"/>
      <c r="E82" s="153"/>
      <c r="J82" s="115"/>
      <c r="K82" s="115"/>
      <c r="O82" s="119"/>
      <c r="P82" s="119"/>
      <c r="Q82" s="119"/>
      <c r="R82" s="119"/>
      <c r="S82" s="119"/>
      <c r="T82" s="119"/>
      <c r="U82" s="119"/>
      <c r="V82" s="119"/>
      <c r="W82" s="119"/>
      <c r="X82" s="119"/>
      <c r="Y82" s="119"/>
      <c r="Z82" s="119"/>
      <c r="AA82" s="119"/>
      <c r="AB82" s="119"/>
      <c r="AC82" s="119"/>
    </row>
    <row r="83" spans="1:29" s="108" customFormat="1" ht="30" customHeight="1" thickBot="1" x14ac:dyDescent="0.3">
      <c r="A83" s="128"/>
      <c r="B83" s="125"/>
      <c r="C83" s="124"/>
      <c r="D83" s="125"/>
      <c r="E83" s="153"/>
      <c r="J83" s="115"/>
      <c r="K83" s="115"/>
      <c r="O83" s="119"/>
      <c r="P83" s="119"/>
      <c r="Q83" s="119"/>
      <c r="R83" s="119"/>
      <c r="S83" s="119"/>
      <c r="T83" s="119"/>
      <c r="U83" s="119"/>
      <c r="V83" s="119"/>
      <c r="W83" s="119"/>
      <c r="X83" s="119"/>
      <c r="Y83" s="119"/>
      <c r="Z83" s="119"/>
      <c r="AA83" s="119"/>
      <c r="AB83" s="119"/>
      <c r="AC83" s="119"/>
    </row>
    <row r="84" spans="1:29" s="108" customFormat="1" ht="30" customHeight="1" thickBot="1" x14ac:dyDescent="0.3">
      <c r="A84" s="128"/>
      <c r="B84" s="125"/>
      <c r="C84" s="124"/>
      <c r="D84" s="125"/>
      <c r="E84" s="153"/>
      <c r="J84" s="115"/>
      <c r="K84" s="115"/>
      <c r="O84" s="119"/>
      <c r="P84" s="119"/>
      <c r="Q84" s="119"/>
      <c r="R84" s="119"/>
      <c r="S84" s="119"/>
      <c r="T84" s="119"/>
      <c r="U84" s="119"/>
      <c r="V84" s="119"/>
      <c r="W84" s="119"/>
      <c r="X84" s="119"/>
      <c r="Y84" s="119"/>
      <c r="Z84" s="119"/>
      <c r="AA84" s="119"/>
      <c r="AB84" s="119"/>
      <c r="AC84" s="119"/>
    </row>
    <row r="85" spans="1:29" s="108" customFormat="1" ht="30" customHeight="1" thickBot="1" x14ac:dyDescent="0.3">
      <c r="A85" s="128"/>
      <c r="B85" s="125"/>
      <c r="C85" s="124"/>
      <c r="D85" s="125"/>
      <c r="E85" s="153"/>
      <c r="J85" s="115"/>
      <c r="K85" s="115"/>
      <c r="O85" s="119"/>
      <c r="P85" s="119"/>
      <c r="Q85" s="119"/>
      <c r="R85" s="119"/>
      <c r="S85" s="119"/>
      <c r="T85" s="119"/>
      <c r="U85" s="119"/>
      <c r="V85" s="119"/>
      <c r="W85" s="119"/>
      <c r="X85" s="119"/>
      <c r="Y85" s="119"/>
      <c r="Z85" s="119"/>
      <c r="AA85" s="119"/>
      <c r="AB85" s="119"/>
      <c r="AC85" s="119"/>
    </row>
    <row r="86" spans="1:29" s="108" customFormat="1" ht="30" customHeight="1" x14ac:dyDescent="0.25">
      <c r="A86" s="128"/>
      <c r="B86" s="125"/>
      <c r="C86" s="125"/>
      <c r="D86" s="125"/>
      <c r="E86" s="153"/>
      <c r="J86" s="115"/>
      <c r="K86" s="115"/>
      <c r="M86" s="120"/>
      <c r="O86" s="119"/>
      <c r="P86" s="119"/>
      <c r="Q86" s="119"/>
      <c r="R86" s="119"/>
      <c r="S86" s="119"/>
      <c r="T86" s="119"/>
      <c r="U86" s="119"/>
      <c r="V86" s="119"/>
      <c r="W86" s="119"/>
      <c r="X86" s="119"/>
      <c r="Y86" s="119"/>
      <c r="Z86" s="119"/>
      <c r="AA86" s="119"/>
      <c r="AB86" s="119"/>
      <c r="AC86" s="119"/>
    </row>
    <row r="87" spans="1:29" s="108" customFormat="1" ht="20.100000000000001" customHeight="1" x14ac:dyDescent="0.25">
      <c r="A87" s="115"/>
      <c r="J87" s="115"/>
      <c r="K87" s="115"/>
      <c r="O87" s="119"/>
      <c r="P87" s="119"/>
      <c r="Q87" s="119"/>
      <c r="R87" s="119"/>
      <c r="S87" s="119"/>
      <c r="T87" s="119"/>
      <c r="U87" s="119"/>
      <c r="V87" s="119"/>
      <c r="W87" s="119"/>
      <c r="X87" s="119"/>
      <c r="Y87" s="119"/>
      <c r="Z87" s="119"/>
      <c r="AA87" s="119"/>
      <c r="AB87" s="119"/>
      <c r="AC87" s="119"/>
    </row>
    <row r="88" spans="1:29" s="108" customFormat="1" ht="20.100000000000001" customHeight="1" x14ac:dyDescent="0.25">
      <c r="A88" s="115"/>
      <c r="J88" s="115"/>
      <c r="K88" s="115"/>
      <c r="O88" s="119"/>
      <c r="P88" s="119"/>
      <c r="Q88" s="119"/>
      <c r="R88" s="119"/>
      <c r="S88" s="119"/>
      <c r="T88" s="119"/>
      <c r="U88" s="119"/>
      <c r="V88" s="119"/>
      <c r="W88" s="119"/>
      <c r="X88" s="119"/>
      <c r="Y88" s="119"/>
      <c r="Z88" s="119"/>
      <c r="AA88" s="119"/>
      <c r="AB88" s="119"/>
      <c r="AC88" s="119"/>
    </row>
    <row r="89" spans="1:29" s="108" customFormat="1" ht="20.100000000000001" customHeight="1" x14ac:dyDescent="0.25">
      <c r="A89" s="115"/>
      <c r="J89" s="115"/>
      <c r="K89" s="115"/>
      <c r="O89" s="119"/>
      <c r="P89" s="119"/>
      <c r="Q89" s="119"/>
      <c r="R89" s="119"/>
      <c r="S89" s="119"/>
      <c r="T89" s="119"/>
      <c r="U89" s="119"/>
      <c r="V89" s="119"/>
      <c r="W89" s="119"/>
      <c r="X89" s="119"/>
      <c r="Y89" s="119"/>
      <c r="Z89" s="119"/>
      <c r="AA89" s="119"/>
      <c r="AB89" s="119"/>
      <c r="AC89" s="119"/>
    </row>
    <row r="90" spans="1:29" s="108" customFormat="1" ht="20.100000000000001" customHeight="1" x14ac:dyDescent="0.25">
      <c r="A90" s="115"/>
      <c r="J90" s="115"/>
      <c r="K90" s="115"/>
      <c r="O90" s="119"/>
      <c r="P90" s="119"/>
      <c r="Q90" s="119"/>
      <c r="R90" s="119"/>
      <c r="S90" s="119"/>
      <c r="T90" s="119"/>
      <c r="U90" s="119"/>
      <c r="V90" s="119"/>
      <c r="W90" s="119"/>
      <c r="X90" s="119"/>
      <c r="Y90" s="119"/>
      <c r="Z90" s="119"/>
      <c r="AA90" s="119"/>
      <c r="AB90" s="119"/>
      <c r="AC90" s="119"/>
    </row>
    <row r="91" spans="1:29" s="108" customFormat="1" ht="20.100000000000001" customHeight="1" x14ac:dyDescent="0.25">
      <c r="A91" s="115"/>
      <c r="J91" s="115"/>
      <c r="K91" s="115"/>
      <c r="O91" s="119"/>
      <c r="P91" s="119"/>
      <c r="Q91" s="119"/>
      <c r="R91" s="119"/>
      <c r="S91" s="119"/>
      <c r="T91" s="119"/>
      <c r="U91" s="119"/>
      <c r="V91" s="119"/>
      <c r="W91" s="119"/>
      <c r="X91" s="119"/>
      <c r="Y91" s="119"/>
      <c r="Z91" s="119"/>
      <c r="AA91" s="119"/>
      <c r="AB91" s="119"/>
      <c r="AC91" s="119"/>
    </row>
    <row r="92" spans="1:29" s="108" customFormat="1" ht="20.100000000000001" customHeight="1" x14ac:dyDescent="0.25">
      <c r="A92" s="115"/>
      <c r="J92" s="115"/>
      <c r="K92" s="115"/>
      <c r="O92" s="119"/>
      <c r="P92" s="119"/>
      <c r="Q92" s="119"/>
      <c r="R92" s="119"/>
      <c r="S92" s="119"/>
      <c r="T92" s="119"/>
      <c r="U92" s="119"/>
      <c r="V92" s="119"/>
      <c r="W92" s="119"/>
      <c r="X92" s="119"/>
      <c r="Y92" s="119"/>
      <c r="Z92" s="119"/>
      <c r="AA92" s="119"/>
      <c r="AB92" s="119"/>
      <c r="AC92" s="119"/>
    </row>
    <row r="93" spans="1:29" s="108" customFormat="1" ht="20.100000000000001" customHeight="1" x14ac:dyDescent="0.25">
      <c r="A93" s="115"/>
      <c r="J93" s="115"/>
      <c r="K93" s="115"/>
      <c r="O93" s="119"/>
      <c r="P93" s="119"/>
      <c r="Q93" s="119"/>
      <c r="R93" s="119"/>
      <c r="S93" s="119"/>
      <c r="T93" s="119"/>
      <c r="U93" s="119"/>
      <c r="V93" s="119"/>
      <c r="W93" s="119"/>
      <c r="X93" s="119"/>
      <c r="Y93" s="119"/>
      <c r="Z93" s="119"/>
      <c r="AA93" s="119"/>
      <c r="AB93" s="119"/>
      <c r="AC93" s="119"/>
    </row>
    <row r="94" spans="1:29" s="108" customFormat="1" ht="20.100000000000001" customHeight="1" x14ac:dyDescent="0.25">
      <c r="A94" s="115"/>
      <c r="J94" s="115"/>
      <c r="K94" s="115"/>
      <c r="O94" s="119"/>
      <c r="P94" s="119"/>
      <c r="Q94" s="119"/>
      <c r="R94" s="119"/>
      <c r="S94" s="119"/>
      <c r="T94" s="119"/>
      <c r="U94" s="119"/>
      <c r="V94" s="119"/>
      <c r="W94" s="119"/>
      <c r="X94" s="119"/>
      <c r="Y94" s="119"/>
      <c r="Z94" s="119"/>
      <c r="AA94" s="119"/>
      <c r="AB94" s="119"/>
      <c r="AC94" s="119"/>
    </row>
    <row r="95" spans="1:29" s="108" customFormat="1" ht="20.100000000000001" customHeight="1" x14ac:dyDescent="0.25">
      <c r="A95" s="115"/>
      <c r="J95" s="115"/>
      <c r="K95" s="115"/>
      <c r="O95" s="119"/>
      <c r="P95" s="119"/>
      <c r="Q95" s="119"/>
      <c r="R95" s="119"/>
      <c r="S95" s="119"/>
      <c r="T95" s="119"/>
      <c r="U95" s="119"/>
      <c r="V95" s="119"/>
      <c r="W95" s="119"/>
      <c r="X95" s="119"/>
      <c r="Y95" s="119"/>
      <c r="Z95" s="119"/>
      <c r="AA95" s="119"/>
      <c r="AB95" s="119"/>
      <c r="AC95" s="119"/>
    </row>
    <row r="96" spans="1:29" s="108" customFormat="1" ht="20.100000000000001" customHeight="1" x14ac:dyDescent="0.25">
      <c r="A96" s="115"/>
      <c r="J96" s="115"/>
      <c r="K96" s="115"/>
      <c r="O96" s="119"/>
      <c r="P96" s="119"/>
      <c r="Q96" s="119"/>
      <c r="R96" s="119"/>
      <c r="S96" s="119"/>
      <c r="T96" s="119"/>
      <c r="U96" s="119"/>
      <c r="V96" s="119"/>
      <c r="W96" s="119"/>
      <c r="X96" s="119"/>
      <c r="Y96" s="119"/>
      <c r="Z96" s="119"/>
      <c r="AA96" s="119"/>
      <c r="AB96" s="119"/>
      <c r="AC96" s="119"/>
    </row>
    <row r="97" spans="1:29" s="108" customFormat="1" ht="20.100000000000001" customHeight="1" x14ac:dyDescent="0.25">
      <c r="A97" s="115"/>
      <c r="J97" s="115"/>
      <c r="K97" s="115"/>
      <c r="O97" s="119"/>
      <c r="P97" s="119"/>
      <c r="Q97" s="119"/>
      <c r="R97" s="119"/>
      <c r="S97" s="119"/>
      <c r="T97" s="119"/>
      <c r="U97" s="119"/>
      <c r="V97" s="119"/>
      <c r="W97" s="119"/>
      <c r="X97" s="119"/>
      <c r="Y97" s="119"/>
      <c r="Z97" s="119"/>
      <c r="AA97" s="119"/>
      <c r="AB97" s="119"/>
      <c r="AC97" s="119"/>
    </row>
    <row r="98" spans="1:29" s="108" customFormat="1" ht="20.100000000000001" customHeight="1" x14ac:dyDescent="0.25">
      <c r="A98" s="115"/>
      <c r="J98" s="115"/>
      <c r="K98" s="115"/>
      <c r="O98" s="119"/>
      <c r="P98" s="119"/>
      <c r="Q98" s="119"/>
      <c r="R98" s="119"/>
      <c r="S98" s="119"/>
      <c r="T98" s="119"/>
      <c r="U98" s="119"/>
      <c r="V98" s="119"/>
      <c r="W98" s="119"/>
      <c r="X98" s="119"/>
      <c r="Y98" s="119"/>
      <c r="Z98" s="119"/>
      <c r="AA98" s="119"/>
      <c r="AB98" s="119"/>
      <c r="AC98" s="119"/>
    </row>
    <row r="99" spans="1:29" ht="20.100000000000001" customHeight="1" x14ac:dyDescent="0.25">
      <c r="A99" s="121"/>
      <c r="B99" s="109"/>
      <c r="C99" s="109"/>
      <c r="D99" s="109"/>
      <c r="E99" s="109"/>
    </row>
    <row r="100" spans="1:29" ht="20.100000000000001" customHeight="1" x14ac:dyDescent="0.25">
      <c r="A100" s="121"/>
      <c r="B100" s="109"/>
      <c r="C100" s="109"/>
      <c r="D100" s="109"/>
      <c r="E100" s="109"/>
    </row>
    <row r="101" spans="1:29" ht="20.100000000000001" customHeight="1" x14ac:dyDescent="0.25">
      <c r="A101" s="121"/>
      <c r="B101" s="109"/>
      <c r="C101" s="109"/>
      <c r="D101" s="109"/>
      <c r="E101" s="109"/>
    </row>
    <row r="102" spans="1:29" ht="15" customHeight="1" x14ac:dyDescent="0.25">
      <c r="A102" s="121"/>
      <c r="B102" s="109"/>
      <c r="C102" s="109"/>
      <c r="D102" s="109"/>
      <c r="E102" s="109"/>
    </row>
    <row r="103" spans="1:29" ht="15" customHeight="1" x14ac:dyDescent="0.25">
      <c r="A103" s="121"/>
      <c r="B103" s="109"/>
      <c r="C103" s="109"/>
      <c r="D103" s="109"/>
      <c r="E103" s="109"/>
    </row>
    <row r="104" spans="1:29" ht="15" customHeight="1" x14ac:dyDescent="0.25">
      <c r="A104" s="121"/>
      <c r="B104" s="109"/>
      <c r="C104" s="109"/>
      <c r="D104" s="109"/>
      <c r="E104" s="109"/>
    </row>
    <row r="105" spans="1:29" ht="15" customHeight="1" x14ac:dyDescent="0.25">
      <c r="A105" s="121"/>
      <c r="B105" s="109"/>
      <c r="C105" s="109"/>
      <c r="D105" s="109"/>
      <c r="E105" s="109"/>
    </row>
    <row r="106" spans="1:29" ht="15" customHeight="1" x14ac:dyDescent="0.25">
      <c r="A106" s="121"/>
      <c r="B106" s="109"/>
      <c r="C106" s="109"/>
      <c r="D106" s="109"/>
      <c r="E106" s="109"/>
    </row>
    <row r="107" spans="1:29" ht="15" customHeight="1" x14ac:dyDescent="0.25">
      <c r="A107" s="121"/>
      <c r="B107" s="109"/>
      <c r="C107" s="109"/>
      <c r="D107" s="109"/>
      <c r="E107" s="109"/>
    </row>
    <row r="108" spans="1:29" ht="15" customHeight="1" x14ac:dyDescent="0.25">
      <c r="A108" s="121"/>
      <c r="B108" s="109"/>
      <c r="C108" s="109"/>
      <c r="D108" s="109"/>
      <c r="E108" s="109"/>
    </row>
    <row r="109" spans="1:29" ht="15" customHeight="1" x14ac:dyDescent="0.25">
      <c r="A109" s="121"/>
      <c r="B109" s="109"/>
      <c r="C109" s="109"/>
      <c r="D109" s="109"/>
      <c r="E109" s="109"/>
    </row>
    <row r="110" spans="1:29" ht="15" customHeight="1" x14ac:dyDescent="0.25">
      <c r="A110" s="121"/>
      <c r="B110" s="109"/>
      <c r="C110" s="109"/>
      <c r="D110" s="109"/>
      <c r="E110" s="109"/>
    </row>
    <row r="111" spans="1:29" ht="15" customHeight="1" x14ac:dyDescent="0.25">
      <c r="A111" s="121"/>
      <c r="B111" s="109"/>
      <c r="C111" s="109"/>
      <c r="D111" s="109"/>
      <c r="E111" s="109"/>
    </row>
    <row r="112" spans="1:29" ht="15" customHeight="1" x14ac:dyDescent="0.25">
      <c r="A112" s="121"/>
      <c r="B112" s="109"/>
      <c r="C112" s="109"/>
      <c r="D112" s="109"/>
      <c r="E112" s="109"/>
    </row>
    <row r="113" spans="1:5" ht="15" customHeight="1" x14ac:dyDescent="0.25">
      <c r="A113" s="121"/>
      <c r="B113" s="109"/>
      <c r="C113" s="109"/>
      <c r="D113" s="109"/>
      <c r="E113" s="109"/>
    </row>
    <row r="114" spans="1:5" ht="15" customHeight="1" x14ac:dyDescent="0.25">
      <c r="A114" s="121"/>
      <c r="B114" s="109"/>
      <c r="C114" s="109"/>
      <c r="D114" s="109"/>
      <c r="E114" s="109"/>
    </row>
    <row r="115" spans="1:5" ht="15" customHeight="1" x14ac:dyDescent="0.25">
      <c r="A115" s="121"/>
      <c r="B115" s="109"/>
      <c r="C115" s="109"/>
      <c r="D115" s="109"/>
      <c r="E115" s="109"/>
    </row>
    <row r="116" spans="1:5" ht="15" customHeight="1" x14ac:dyDescent="0.25">
      <c r="A116" s="121"/>
      <c r="B116" s="109"/>
      <c r="C116" s="109"/>
      <c r="D116" s="109"/>
      <c r="E116" s="109"/>
    </row>
    <row r="117" spans="1:5" ht="15" customHeight="1" x14ac:dyDescent="0.25">
      <c r="A117" s="121"/>
      <c r="B117" s="109"/>
      <c r="C117" s="109"/>
      <c r="D117" s="109"/>
      <c r="E117" s="109"/>
    </row>
    <row r="118" spans="1:5" ht="15" customHeight="1" x14ac:dyDescent="0.25">
      <c r="A118" s="121"/>
      <c r="B118" s="109"/>
      <c r="C118" s="109"/>
      <c r="D118" s="109"/>
      <c r="E118" s="109"/>
    </row>
    <row r="119" spans="1:5" ht="15" customHeight="1" x14ac:dyDescent="0.25">
      <c r="A119" s="121"/>
      <c r="B119" s="109"/>
      <c r="C119" s="109"/>
      <c r="D119" s="109"/>
      <c r="E119" s="109"/>
    </row>
    <row r="120" spans="1:5" ht="15" customHeight="1" x14ac:dyDescent="0.25">
      <c r="A120" s="121"/>
      <c r="B120" s="109"/>
      <c r="C120" s="109"/>
      <c r="D120" s="109"/>
      <c r="E120" s="109"/>
    </row>
    <row r="121" spans="1:5" ht="15" customHeight="1" x14ac:dyDescent="0.25">
      <c r="A121" s="121"/>
      <c r="B121" s="109"/>
      <c r="C121" s="109"/>
      <c r="D121" s="109"/>
      <c r="E121" s="109"/>
    </row>
    <row r="122" spans="1:5" ht="15" customHeight="1" x14ac:dyDescent="0.25">
      <c r="A122" s="121"/>
      <c r="B122" s="109"/>
      <c r="C122" s="109"/>
      <c r="D122" s="109"/>
      <c r="E122" s="109"/>
    </row>
    <row r="123" spans="1:5" ht="15" customHeight="1" x14ac:dyDescent="0.25">
      <c r="A123" s="121"/>
      <c r="B123" s="109"/>
      <c r="C123" s="109"/>
      <c r="D123" s="109"/>
      <c r="E123" s="109"/>
    </row>
    <row r="124" spans="1:5" ht="15" customHeight="1" x14ac:dyDescent="0.25">
      <c r="A124" s="121"/>
      <c r="B124" s="109"/>
      <c r="C124" s="109"/>
      <c r="D124" s="109"/>
      <c r="E124" s="109"/>
    </row>
    <row r="125" spans="1:5" ht="15" customHeight="1" x14ac:dyDescent="0.25">
      <c r="A125" s="121"/>
      <c r="B125" s="109"/>
      <c r="C125" s="109"/>
      <c r="D125" s="109"/>
      <c r="E125" s="109"/>
    </row>
    <row r="126" spans="1:5" ht="15" customHeight="1" x14ac:dyDescent="0.25">
      <c r="A126" s="121"/>
      <c r="B126" s="109"/>
      <c r="C126" s="109"/>
      <c r="D126" s="109"/>
      <c r="E126" s="109"/>
    </row>
    <row r="127" spans="1:5" ht="15" customHeight="1" x14ac:dyDescent="0.25">
      <c r="A127" s="121"/>
      <c r="B127" s="109"/>
      <c r="C127" s="109"/>
      <c r="D127" s="109"/>
      <c r="E127" s="109"/>
    </row>
    <row r="128" spans="1:5" ht="15" customHeight="1" x14ac:dyDescent="0.25">
      <c r="A128" s="121"/>
      <c r="B128" s="109"/>
      <c r="C128" s="109"/>
      <c r="D128" s="109"/>
      <c r="E128" s="109"/>
    </row>
    <row r="129" spans="1:5" ht="15" customHeight="1" x14ac:dyDescent="0.25">
      <c r="A129" s="121"/>
      <c r="B129" s="109"/>
      <c r="C129" s="109"/>
      <c r="D129" s="109"/>
      <c r="E129" s="109"/>
    </row>
    <row r="130" spans="1:5" ht="15" customHeight="1" x14ac:dyDescent="0.25">
      <c r="A130" s="121"/>
      <c r="B130" s="109"/>
      <c r="C130" s="109"/>
      <c r="D130" s="109"/>
      <c r="E130" s="109"/>
    </row>
    <row r="131" spans="1:5" ht="15" customHeight="1" x14ac:dyDescent="0.25">
      <c r="A131" s="121"/>
      <c r="B131" s="109"/>
      <c r="C131" s="109"/>
      <c r="D131" s="109"/>
      <c r="E131" s="109"/>
    </row>
    <row r="132" spans="1:5" ht="15" customHeight="1" x14ac:dyDescent="0.25">
      <c r="A132" s="121"/>
      <c r="B132" s="109"/>
      <c r="C132" s="109"/>
      <c r="D132" s="109"/>
      <c r="E132" s="109"/>
    </row>
    <row r="133" spans="1:5" ht="15" customHeight="1" x14ac:dyDescent="0.25">
      <c r="A133" s="121"/>
      <c r="B133" s="109"/>
      <c r="C133" s="109"/>
      <c r="D133" s="109"/>
      <c r="E133" s="109"/>
    </row>
    <row r="134" spans="1:5" ht="15" customHeight="1" x14ac:dyDescent="0.25">
      <c r="A134" s="121"/>
      <c r="B134" s="109"/>
      <c r="C134" s="109"/>
      <c r="D134" s="109"/>
      <c r="E134" s="109"/>
    </row>
    <row r="135" spans="1:5" ht="15" customHeight="1" x14ac:dyDescent="0.25">
      <c r="A135" s="121"/>
      <c r="B135" s="109"/>
      <c r="C135" s="109"/>
      <c r="D135" s="109"/>
      <c r="E135" s="109"/>
    </row>
    <row r="136" spans="1:5" ht="15" customHeight="1" x14ac:dyDescent="0.25">
      <c r="A136" s="121"/>
      <c r="B136" s="109"/>
      <c r="C136" s="109"/>
      <c r="D136" s="109"/>
      <c r="E136" s="109"/>
    </row>
    <row r="137" spans="1:5" ht="15" customHeight="1" x14ac:dyDescent="0.25">
      <c r="A137" s="121"/>
      <c r="B137" s="109"/>
      <c r="C137" s="109"/>
      <c r="D137" s="109"/>
      <c r="E137" s="109"/>
    </row>
    <row r="138" spans="1:5" ht="15" customHeight="1" x14ac:dyDescent="0.25">
      <c r="A138" s="121"/>
      <c r="B138" s="109"/>
      <c r="C138" s="109"/>
      <c r="D138" s="109"/>
      <c r="E138" s="109"/>
    </row>
    <row r="139" spans="1:5" ht="15" customHeight="1" x14ac:dyDescent="0.25">
      <c r="A139" s="121"/>
      <c r="B139" s="109"/>
      <c r="C139" s="109"/>
      <c r="D139" s="109"/>
      <c r="E139" s="109"/>
    </row>
    <row r="140" spans="1:5" ht="15" customHeight="1" x14ac:dyDescent="0.25">
      <c r="A140" s="121"/>
      <c r="B140" s="109"/>
      <c r="C140" s="109"/>
      <c r="D140" s="109"/>
      <c r="E140" s="109"/>
    </row>
    <row r="141" spans="1:5" ht="15" customHeight="1" x14ac:dyDescent="0.25">
      <c r="A141" s="121"/>
      <c r="B141" s="109"/>
      <c r="C141" s="109"/>
      <c r="D141" s="109"/>
      <c r="E141" s="109"/>
    </row>
    <row r="142" spans="1:5" ht="15" customHeight="1" x14ac:dyDescent="0.25">
      <c r="A142" s="121"/>
      <c r="B142" s="109"/>
      <c r="C142" s="109"/>
      <c r="D142" s="109"/>
      <c r="E142" s="109"/>
    </row>
    <row r="143" spans="1:5" ht="15" customHeight="1" x14ac:dyDescent="0.25">
      <c r="A143" s="121"/>
      <c r="B143" s="109"/>
      <c r="C143" s="109"/>
      <c r="D143" s="109"/>
      <c r="E143" s="109"/>
    </row>
    <row r="144" spans="1:5" ht="15" customHeight="1" x14ac:dyDescent="0.25">
      <c r="A144" s="121"/>
      <c r="B144" s="109"/>
      <c r="C144" s="109"/>
      <c r="D144" s="109"/>
      <c r="E144" s="109"/>
    </row>
    <row r="145" spans="1:5" ht="15" customHeight="1" x14ac:dyDescent="0.25">
      <c r="A145" s="121"/>
      <c r="B145" s="109"/>
      <c r="C145" s="109"/>
      <c r="D145" s="109"/>
      <c r="E145" s="109"/>
    </row>
    <row r="146" spans="1:5" ht="15" customHeight="1" x14ac:dyDescent="0.25">
      <c r="A146" s="121"/>
      <c r="B146" s="109"/>
      <c r="C146" s="109"/>
      <c r="D146" s="109"/>
      <c r="E146" s="109"/>
    </row>
    <row r="147" spans="1:5" ht="15" customHeight="1" x14ac:dyDescent="0.25">
      <c r="A147" s="121"/>
      <c r="B147" s="109"/>
      <c r="C147" s="109"/>
      <c r="D147" s="109"/>
      <c r="E147" s="109"/>
    </row>
    <row r="148" spans="1:5" ht="15" customHeight="1" x14ac:dyDescent="0.25">
      <c r="A148" s="121"/>
      <c r="B148" s="109"/>
      <c r="C148" s="109"/>
      <c r="D148" s="109"/>
      <c r="E148" s="109"/>
    </row>
    <row r="149" spans="1:5" ht="15" customHeight="1" x14ac:dyDescent="0.25">
      <c r="A149" s="121"/>
      <c r="B149" s="109"/>
      <c r="C149" s="109"/>
      <c r="D149" s="109"/>
      <c r="E149" s="109"/>
    </row>
    <row r="150" spans="1:5" ht="15" customHeight="1" x14ac:dyDescent="0.25">
      <c r="A150" s="121"/>
      <c r="B150" s="109"/>
      <c r="C150" s="109"/>
      <c r="D150" s="109"/>
      <c r="E150" s="109"/>
    </row>
    <row r="151" spans="1:5" ht="15" customHeight="1" x14ac:dyDescent="0.25">
      <c r="A151" s="121"/>
      <c r="B151" s="109"/>
      <c r="C151" s="109"/>
      <c r="D151" s="109"/>
      <c r="E151" s="109"/>
    </row>
    <row r="152" spans="1:5" ht="15" customHeight="1" x14ac:dyDescent="0.25">
      <c r="A152" s="121"/>
      <c r="B152" s="109"/>
      <c r="C152" s="109"/>
      <c r="D152" s="109"/>
      <c r="E152" s="109"/>
    </row>
    <row r="153" spans="1:5" ht="15" customHeight="1" x14ac:dyDescent="0.25">
      <c r="A153" s="121"/>
      <c r="B153" s="109"/>
      <c r="C153" s="109"/>
      <c r="D153" s="109"/>
      <c r="E153" s="109"/>
    </row>
    <row r="154" spans="1:5" ht="15" customHeight="1" x14ac:dyDescent="0.25">
      <c r="A154" s="121"/>
      <c r="B154" s="109"/>
      <c r="C154" s="109"/>
      <c r="D154" s="109"/>
      <c r="E154" s="109"/>
    </row>
    <row r="155" spans="1:5" ht="15" customHeight="1" x14ac:dyDescent="0.25">
      <c r="A155" s="121"/>
      <c r="B155" s="109"/>
      <c r="C155" s="109"/>
      <c r="D155" s="109"/>
      <c r="E155" s="109"/>
    </row>
    <row r="156" spans="1:5" ht="15" customHeight="1" x14ac:dyDescent="0.25">
      <c r="A156" s="121"/>
      <c r="B156" s="109"/>
      <c r="C156" s="109"/>
      <c r="D156" s="109"/>
      <c r="E156" s="109"/>
    </row>
    <row r="157" spans="1:5" ht="15" customHeight="1" x14ac:dyDescent="0.25">
      <c r="A157" s="121"/>
      <c r="B157" s="109"/>
      <c r="C157" s="109"/>
      <c r="D157" s="109"/>
      <c r="E157" s="109"/>
    </row>
    <row r="158" spans="1:5" ht="15" customHeight="1" x14ac:dyDescent="0.25">
      <c r="A158" s="121"/>
      <c r="B158" s="109"/>
      <c r="C158" s="109"/>
      <c r="D158" s="109"/>
      <c r="E158" s="109"/>
    </row>
    <row r="159" spans="1:5" ht="15" customHeight="1" x14ac:dyDescent="0.25">
      <c r="A159" s="121"/>
      <c r="B159" s="109"/>
      <c r="C159" s="109"/>
      <c r="D159" s="109"/>
      <c r="E159" s="109"/>
    </row>
    <row r="160" spans="1:5" ht="15" customHeight="1" x14ac:dyDescent="0.25">
      <c r="A160" s="121"/>
      <c r="B160" s="109"/>
      <c r="C160" s="109"/>
      <c r="D160" s="109"/>
      <c r="E160" s="109"/>
    </row>
    <row r="161" spans="1:5" ht="15" customHeight="1" x14ac:dyDescent="0.25">
      <c r="A161" s="121"/>
      <c r="B161" s="109"/>
      <c r="C161" s="109"/>
      <c r="D161" s="109"/>
      <c r="E161" s="109"/>
    </row>
    <row r="162" spans="1:5" ht="15" customHeight="1" x14ac:dyDescent="0.25">
      <c r="A162" s="121"/>
      <c r="B162" s="109"/>
      <c r="C162" s="109"/>
      <c r="D162" s="109"/>
      <c r="E162" s="109"/>
    </row>
    <row r="163" spans="1:5" ht="15" customHeight="1" x14ac:dyDescent="0.25">
      <c r="A163" s="121"/>
      <c r="B163" s="109"/>
      <c r="C163" s="109"/>
      <c r="D163" s="109"/>
      <c r="E163" s="109"/>
    </row>
    <row r="164" spans="1:5" ht="15" customHeight="1" x14ac:dyDescent="0.25">
      <c r="A164" s="121"/>
      <c r="B164" s="109"/>
      <c r="C164" s="109"/>
      <c r="D164" s="109"/>
      <c r="E164" s="109"/>
    </row>
    <row r="165" spans="1:5" ht="15" customHeight="1" x14ac:dyDescent="0.25">
      <c r="A165" s="121"/>
      <c r="B165" s="109"/>
      <c r="C165" s="109"/>
      <c r="D165" s="109"/>
      <c r="E165" s="109"/>
    </row>
    <row r="166" spans="1:5" ht="15" customHeight="1" x14ac:dyDescent="0.25">
      <c r="A166" s="121"/>
      <c r="B166" s="109"/>
      <c r="C166" s="109"/>
      <c r="D166" s="109"/>
      <c r="E166" s="109"/>
    </row>
    <row r="167" spans="1:5" ht="15" customHeight="1" x14ac:dyDescent="0.25">
      <c r="A167" s="121"/>
      <c r="B167" s="109"/>
      <c r="C167" s="109"/>
      <c r="D167" s="109"/>
      <c r="E167" s="109"/>
    </row>
    <row r="168" spans="1:5" ht="15" customHeight="1" x14ac:dyDescent="0.25">
      <c r="A168" s="121"/>
      <c r="B168" s="109"/>
      <c r="C168" s="109"/>
      <c r="D168" s="109"/>
      <c r="E168" s="109"/>
    </row>
    <row r="169" spans="1:5" ht="15" customHeight="1" x14ac:dyDescent="0.25">
      <c r="A169" s="121"/>
      <c r="B169" s="109"/>
      <c r="C169" s="109"/>
      <c r="D169" s="109"/>
      <c r="E169" s="109"/>
    </row>
    <row r="170" spans="1:5" ht="15" customHeight="1" x14ac:dyDescent="0.25">
      <c r="A170" s="121"/>
      <c r="B170" s="109"/>
      <c r="C170" s="109"/>
      <c r="D170" s="109"/>
      <c r="E170" s="109"/>
    </row>
    <row r="171" spans="1:5" ht="15" customHeight="1" x14ac:dyDescent="0.25">
      <c r="A171" s="121"/>
      <c r="B171" s="109"/>
      <c r="C171" s="109"/>
      <c r="D171" s="109"/>
      <c r="E171" s="109"/>
    </row>
    <row r="172" spans="1:5" ht="15" customHeight="1" x14ac:dyDescent="0.25">
      <c r="A172" s="121"/>
      <c r="B172" s="109"/>
      <c r="C172" s="109"/>
      <c r="D172" s="109"/>
      <c r="E172" s="109"/>
    </row>
    <row r="173" spans="1:5" ht="15" customHeight="1" x14ac:dyDescent="0.25">
      <c r="A173" s="121"/>
      <c r="B173" s="109"/>
      <c r="C173" s="109"/>
      <c r="D173" s="109"/>
      <c r="E173" s="109"/>
    </row>
    <row r="174" spans="1:5" ht="15" customHeight="1" x14ac:dyDescent="0.25">
      <c r="A174" s="121"/>
      <c r="B174" s="109"/>
      <c r="C174" s="109"/>
      <c r="D174" s="109"/>
      <c r="E174" s="109"/>
    </row>
    <row r="175" spans="1:5" ht="15" customHeight="1" x14ac:dyDescent="0.25">
      <c r="A175" s="121"/>
      <c r="B175" s="109"/>
      <c r="C175" s="109"/>
      <c r="D175" s="109"/>
      <c r="E175" s="109"/>
    </row>
    <row r="176" spans="1:5" ht="15" customHeight="1" x14ac:dyDescent="0.25">
      <c r="A176" s="121"/>
      <c r="B176" s="109"/>
      <c r="C176" s="109"/>
      <c r="D176" s="109"/>
      <c r="E176" s="109"/>
    </row>
    <row r="177" spans="1:5" ht="15" customHeight="1" x14ac:dyDescent="0.25">
      <c r="A177" s="121"/>
      <c r="B177" s="109"/>
      <c r="C177" s="109"/>
      <c r="D177" s="109"/>
      <c r="E177" s="109"/>
    </row>
    <row r="178" spans="1:5" ht="15" customHeight="1" x14ac:dyDescent="0.25">
      <c r="A178" s="121"/>
      <c r="B178" s="109"/>
      <c r="C178" s="109"/>
      <c r="D178" s="109"/>
      <c r="E178" s="109"/>
    </row>
    <row r="179" spans="1:5" ht="15" customHeight="1" x14ac:dyDescent="0.25">
      <c r="A179" s="121"/>
      <c r="B179" s="109"/>
      <c r="C179" s="109"/>
      <c r="D179" s="109"/>
      <c r="E179" s="109"/>
    </row>
    <row r="180" spans="1:5" ht="15" customHeight="1" x14ac:dyDescent="0.25">
      <c r="A180" s="121"/>
      <c r="B180" s="109"/>
      <c r="C180" s="109"/>
      <c r="D180" s="109"/>
      <c r="E180" s="109"/>
    </row>
    <row r="181" spans="1:5" ht="15" customHeight="1" x14ac:dyDescent="0.25">
      <c r="A181" s="121"/>
      <c r="B181" s="109"/>
      <c r="C181" s="109"/>
      <c r="D181" s="109"/>
      <c r="E181" s="109"/>
    </row>
    <row r="182" spans="1:5" ht="15" customHeight="1" x14ac:dyDescent="0.25">
      <c r="A182" s="121"/>
      <c r="B182" s="109"/>
      <c r="C182" s="109"/>
      <c r="D182" s="109"/>
      <c r="E182" s="109"/>
    </row>
    <row r="183" spans="1:5" ht="15" customHeight="1" x14ac:dyDescent="0.25">
      <c r="A183" s="121"/>
      <c r="B183" s="109"/>
      <c r="C183" s="109"/>
      <c r="D183" s="109"/>
      <c r="E183" s="109"/>
    </row>
    <row r="184" spans="1:5" ht="15" customHeight="1" x14ac:dyDescent="0.25">
      <c r="A184" s="121"/>
      <c r="B184" s="109"/>
      <c r="C184" s="109"/>
      <c r="D184" s="109"/>
      <c r="E184" s="109"/>
    </row>
    <row r="185" spans="1:5" ht="15" customHeight="1" x14ac:dyDescent="0.25">
      <c r="A185" s="121"/>
      <c r="B185" s="109"/>
      <c r="C185" s="109"/>
      <c r="D185" s="109"/>
      <c r="E185" s="109"/>
    </row>
    <row r="186" spans="1:5" ht="15" customHeight="1" x14ac:dyDescent="0.25">
      <c r="A186" s="121"/>
      <c r="B186" s="109"/>
      <c r="C186" s="109"/>
      <c r="D186" s="109"/>
      <c r="E186" s="109"/>
    </row>
    <row r="187" spans="1:5" ht="15" customHeight="1" x14ac:dyDescent="0.25">
      <c r="A187" s="121"/>
      <c r="B187" s="109"/>
      <c r="C187" s="109"/>
      <c r="D187" s="109"/>
      <c r="E187" s="109"/>
    </row>
    <row r="188" spans="1:5" ht="15" customHeight="1" x14ac:dyDescent="0.25">
      <c r="A188" s="121"/>
      <c r="B188" s="109"/>
      <c r="C188" s="109"/>
      <c r="D188" s="109"/>
      <c r="E188" s="109"/>
    </row>
    <row r="189" spans="1:5" ht="15" customHeight="1" x14ac:dyDescent="0.25">
      <c r="A189" s="121"/>
      <c r="B189" s="109"/>
      <c r="C189" s="109"/>
      <c r="D189" s="109"/>
      <c r="E189" s="109"/>
    </row>
    <row r="190" spans="1:5" ht="15" customHeight="1" x14ac:dyDescent="0.25">
      <c r="A190" s="121"/>
      <c r="B190" s="109"/>
      <c r="C190" s="109"/>
      <c r="D190" s="109"/>
      <c r="E190" s="109"/>
    </row>
    <row r="191" spans="1:5" ht="15" customHeight="1" x14ac:dyDescent="0.25">
      <c r="A191" s="121"/>
      <c r="B191" s="109"/>
      <c r="C191" s="109"/>
      <c r="D191" s="109"/>
      <c r="E191" s="109"/>
    </row>
    <row r="192" spans="1:5" ht="15" customHeight="1" x14ac:dyDescent="0.25">
      <c r="A192" s="121"/>
      <c r="B192" s="109"/>
      <c r="C192" s="109"/>
      <c r="D192" s="109"/>
      <c r="E192" s="109"/>
    </row>
    <row r="193" spans="1:5" ht="15" customHeight="1" x14ac:dyDescent="0.25">
      <c r="A193" s="121"/>
      <c r="B193" s="109"/>
      <c r="C193" s="109"/>
      <c r="D193" s="109"/>
      <c r="E193" s="109"/>
    </row>
    <row r="194" spans="1:5" ht="15" customHeight="1" x14ac:dyDescent="0.25">
      <c r="A194" s="121"/>
      <c r="B194" s="109"/>
      <c r="C194" s="109"/>
      <c r="D194" s="109"/>
      <c r="E194" s="109"/>
    </row>
    <row r="195" spans="1:5" ht="15" customHeight="1" x14ac:dyDescent="0.25">
      <c r="A195" s="121"/>
      <c r="B195" s="109"/>
      <c r="C195" s="109"/>
      <c r="D195" s="109"/>
      <c r="E195" s="109"/>
    </row>
    <row r="196" spans="1:5" ht="15" customHeight="1" x14ac:dyDescent="0.25">
      <c r="A196" s="121"/>
      <c r="B196" s="109"/>
      <c r="C196" s="109"/>
      <c r="D196" s="109"/>
      <c r="E196" s="109"/>
    </row>
    <row r="197" spans="1:5" ht="15" customHeight="1" x14ac:dyDescent="0.25">
      <c r="A197" s="121"/>
      <c r="B197" s="109"/>
      <c r="C197" s="109"/>
      <c r="D197" s="109"/>
      <c r="E197" s="109"/>
    </row>
    <row r="198" spans="1:5" ht="15" customHeight="1" x14ac:dyDescent="0.25">
      <c r="A198" s="121"/>
      <c r="B198" s="109"/>
      <c r="C198" s="109"/>
      <c r="D198" s="109"/>
      <c r="E198" s="109"/>
    </row>
    <row r="199" spans="1:5" ht="15" customHeight="1" x14ac:dyDescent="0.25">
      <c r="A199" s="121"/>
      <c r="B199" s="109"/>
      <c r="C199" s="109"/>
      <c r="D199" s="109"/>
      <c r="E199" s="109"/>
    </row>
    <row r="200" spans="1:5" ht="15" customHeight="1" x14ac:dyDescent="0.25">
      <c r="A200" s="121"/>
      <c r="B200" s="109"/>
      <c r="C200" s="109"/>
      <c r="D200" s="109"/>
      <c r="E200" s="109"/>
    </row>
    <row r="201" spans="1:5" ht="15" customHeight="1" x14ac:dyDescent="0.25">
      <c r="A201" s="121"/>
      <c r="B201" s="109"/>
      <c r="C201" s="109"/>
      <c r="D201" s="109"/>
      <c r="E201" s="109"/>
    </row>
    <row r="202" spans="1:5" ht="15" customHeight="1" x14ac:dyDescent="0.25">
      <c r="A202" s="121"/>
      <c r="B202" s="109"/>
      <c r="C202" s="109"/>
      <c r="D202" s="109"/>
      <c r="E202" s="109"/>
    </row>
    <row r="203" spans="1:5" ht="15" customHeight="1" x14ac:dyDescent="0.25">
      <c r="A203" s="121"/>
      <c r="B203" s="109"/>
      <c r="C203" s="109"/>
      <c r="D203" s="109"/>
      <c r="E203" s="109"/>
    </row>
    <row r="204" spans="1:5" ht="15" customHeight="1" x14ac:dyDescent="0.25">
      <c r="A204" s="121"/>
      <c r="B204" s="109"/>
      <c r="C204" s="109"/>
      <c r="D204" s="109"/>
      <c r="E204" s="109"/>
    </row>
    <row r="205" spans="1:5" ht="15" customHeight="1" x14ac:dyDescent="0.25">
      <c r="A205" s="121"/>
      <c r="B205" s="109"/>
      <c r="C205" s="109"/>
      <c r="D205" s="109"/>
      <c r="E205" s="109"/>
    </row>
    <row r="206" spans="1:5" ht="15" customHeight="1" x14ac:dyDescent="0.25">
      <c r="A206" s="121"/>
      <c r="B206" s="109"/>
      <c r="C206" s="109"/>
      <c r="D206" s="109"/>
      <c r="E206" s="109"/>
    </row>
    <row r="207" spans="1:5" ht="15" customHeight="1" x14ac:dyDescent="0.25">
      <c r="A207" s="121"/>
      <c r="B207" s="109"/>
      <c r="C207" s="109"/>
      <c r="D207" s="109"/>
      <c r="E207" s="109"/>
    </row>
    <row r="208" spans="1:5" ht="15" customHeight="1" x14ac:dyDescent="0.25">
      <c r="A208" s="121"/>
      <c r="B208" s="109"/>
      <c r="C208" s="109"/>
      <c r="D208" s="109"/>
      <c r="E208" s="109"/>
    </row>
    <row r="209" spans="1:5" ht="15" customHeight="1" x14ac:dyDescent="0.25">
      <c r="A209" s="121"/>
      <c r="B209" s="109"/>
      <c r="C209" s="109"/>
      <c r="D209" s="109"/>
      <c r="E209" s="109"/>
    </row>
    <row r="210" spans="1:5" ht="15" customHeight="1" x14ac:dyDescent="0.25">
      <c r="A210" s="121"/>
      <c r="B210" s="109"/>
      <c r="C210" s="109"/>
      <c r="D210" s="109"/>
      <c r="E210" s="109"/>
    </row>
    <row r="211" spans="1:5" ht="15" customHeight="1" x14ac:dyDescent="0.25">
      <c r="A211" s="121"/>
      <c r="B211" s="109"/>
      <c r="C211" s="109"/>
      <c r="D211" s="109"/>
      <c r="E211" s="109"/>
    </row>
    <row r="212" spans="1:5" ht="15" customHeight="1" x14ac:dyDescent="0.25">
      <c r="A212" s="121"/>
      <c r="B212" s="109"/>
      <c r="C212" s="109"/>
      <c r="D212" s="109"/>
      <c r="E212" s="109"/>
    </row>
    <row r="213" spans="1:5" ht="15" customHeight="1" x14ac:dyDescent="0.25">
      <c r="A213" s="121"/>
      <c r="B213" s="109"/>
      <c r="C213" s="109"/>
      <c r="D213" s="109"/>
      <c r="E213" s="109"/>
    </row>
    <row r="214" spans="1:5" ht="15" customHeight="1" x14ac:dyDescent="0.25">
      <c r="A214" s="121"/>
      <c r="B214" s="109"/>
      <c r="C214" s="109"/>
      <c r="D214" s="109"/>
      <c r="E214" s="109"/>
    </row>
    <row r="215" spans="1:5" ht="15" customHeight="1" x14ac:dyDescent="0.25">
      <c r="A215" s="121"/>
      <c r="B215" s="109"/>
      <c r="C215" s="109"/>
      <c r="D215" s="109"/>
      <c r="E215" s="109"/>
    </row>
    <row r="216" spans="1:5" ht="15" customHeight="1" x14ac:dyDescent="0.25">
      <c r="A216" s="121"/>
      <c r="B216" s="109"/>
      <c r="C216" s="109"/>
      <c r="D216" s="109"/>
      <c r="E216" s="109"/>
    </row>
    <row r="217" spans="1:5" ht="15" customHeight="1" x14ac:dyDescent="0.25">
      <c r="A217" s="121"/>
      <c r="B217" s="109"/>
      <c r="C217" s="109"/>
      <c r="D217" s="109"/>
      <c r="E217" s="109"/>
    </row>
    <row r="218" spans="1:5" ht="15" customHeight="1" x14ac:dyDescent="0.25">
      <c r="A218" s="121"/>
      <c r="B218" s="109"/>
      <c r="C218" s="109"/>
      <c r="D218" s="109"/>
      <c r="E218" s="109"/>
    </row>
    <row r="219" spans="1:5" ht="15" customHeight="1" x14ac:dyDescent="0.25">
      <c r="A219" s="121"/>
      <c r="B219" s="109"/>
      <c r="C219" s="109"/>
      <c r="D219" s="109"/>
      <c r="E219" s="109"/>
    </row>
    <row r="220" spans="1:5" ht="15" customHeight="1" x14ac:dyDescent="0.25">
      <c r="A220" s="121"/>
      <c r="B220" s="109"/>
      <c r="C220" s="109"/>
      <c r="D220" s="109"/>
      <c r="E220" s="109"/>
    </row>
    <row r="221" spans="1:5" ht="15" customHeight="1" x14ac:dyDescent="0.25">
      <c r="A221" s="121"/>
      <c r="B221" s="109"/>
      <c r="C221" s="109"/>
      <c r="D221" s="109"/>
      <c r="E221" s="109"/>
    </row>
    <row r="222" spans="1:5" ht="15" customHeight="1" x14ac:dyDescent="0.25">
      <c r="A222" s="121"/>
      <c r="B222" s="109"/>
      <c r="C222" s="109"/>
      <c r="D222" s="109"/>
      <c r="E222" s="109"/>
    </row>
    <row r="223" spans="1:5" ht="15" customHeight="1" x14ac:dyDescent="0.25">
      <c r="A223" s="121"/>
      <c r="B223" s="109"/>
      <c r="C223" s="109"/>
      <c r="D223" s="109"/>
      <c r="E223" s="109"/>
    </row>
    <row r="224" spans="1:5" ht="15" customHeight="1" x14ac:dyDescent="0.25">
      <c r="A224" s="121"/>
      <c r="B224" s="109"/>
      <c r="C224" s="109"/>
      <c r="D224" s="109"/>
      <c r="E224" s="109"/>
    </row>
    <row r="225" spans="1:5" ht="15" customHeight="1" x14ac:dyDescent="0.25">
      <c r="A225" s="121"/>
      <c r="B225" s="109"/>
      <c r="C225" s="109"/>
      <c r="D225" s="109"/>
      <c r="E225" s="109"/>
    </row>
    <row r="226" spans="1:5" ht="15" customHeight="1" x14ac:dyDescent="0.25">
      <c r="A226" s="121"/>
      <c r="B226" s="109"/>
      <c r="C226" s="109"/>
      <c r="D226" s="109"/>
      <c r="E226" s="109"/>
    </row>
    <row r="227" spans="1:5" ht="15" customHeight="1" x14ac:dyDescent="0.25">
      <c r="A227" s="121"/>
      <c r="B227" s="109"/>
      <c r="C227" s="109"/>
      <c r="D227" s="109"/>
      <c r="E227" s="109"/>
    </row>
    <row r="228" spans="1:5" ht="15" customHeight="1" x14ac:dyDescent="0.25">
      <c r="A228" s="121"/>
      <c r="B228" s="109"/>
      <c r="C228" s="109"/>
      <c r="D228" s="109"/>
      <c r="E228" s="109"/>
    </row>
    <row r="229" spans="1:5" ht="15" customHeight="1" x14ac:dyDescent="0.25">
      <c r="A229" s="121"/>
      <c r="B229" s="109"/>
      <c r="C229" s="109"/>
      <c r="D229" s="109"/>
      <c r="E229" s="109"/>
    </row>
    <row r="230" spans="1:5" ht="15" customHeight="1" x14ac:dyDescent="0.25">
      <c r="A230" s="121"/>
      <c r="B230" s="109"/>
      <c r="C230" s="109"/>
      <c r="D230" s="109"/>
      <c r="E230" s="109"/>
    </row>
    <row r="231" spans="1:5" ht="15" customHeight="1" x14ac:dyDescent="0.25">
      <c r="A231" s="121"/>
      <c r="B231" s="109"/>
      <c r="C231" s="109"/>
      <c r="D231" s="109"/>
      <c r="E231" s="109"/>
    </row>
    <row r="232" spans="1:5" ht="15" customHeight="1" x14ac:dyDescent="0.25">
      <c r="A232" s="121"/>
      <c r="B232" s="109"/>
      <c r="C232" s="109"/>
      <c r="D232" s="109"/>
      <c r="E232" s="109"/>
    </row>
    <row r="233" spans="1:5" ht="15" customHeight="1" x14ac:dyDescent="0.25">
      <c r="A233" s="121"/>
      <c r="B233" s="109"/>
      <c r="C233" s="109"/>
      <c r="D233" s="109"/>
      <c r="E233" s="109"/>
    </row>
    <row r="234" spans="1:5" ht="15" customHeight="1" x14ac:dyDescent="0.25">
      <c r="A234" s="121"/>
      <c r="B234" s="109"/>
      <c r="C234" s="109"/>
      <c r="D234" s="109"/>
      <c r="E234" s="109"/>
    </row>
    <row r="235" spans="1:5" ht="15" customHeight="1" x14ac:dyDescent="0.25">
      <c r="A235" s="121"/>
      <c r="B235" s="109"/>
      <c r="C235" s="109"/>
      <c r="D235" s="109"/>
      <c r="E235" s="109"/>
    </row>
    <row r="236" spans="1:5" ht="15" customHeight="1" x14ac:dyDescent="0.25">
      <c r="A236" s="121"/>
      <c r="B236" s="109"/>
      <c r="C236" s="109"/>
      <c r="D236" s="109"/>
      <c r="E236" s="109"/>
    </row>
    <row r="237" spans="1:5" ht="15" customHeight="1" x14ac:dyDescent="0.25">
      <c r="A237" s="121"/>
      <c r="B237" s="109"/>
      <c r="C237" s="109"/>
      <c r="D237" s="109"/>
      <c r="E237" s="109"/>
    </row>
    <row r="238" spans="1:5" ht="15" customHeight="1" x14ac:dyDescent="0.25">
      <c r="A238" s="121"/>
      <c r="B238" s="109"/>
      <c r="C238" s="109"/>
      <c r="D238" s="109"/>
      <c r="E238" s="109"/>
    </row>
    <row r="239" spans="1:5" ht="15" customHeight="1" x14ac:dyDescent="0.25">
      <c r="A239" s="121"/>
      <c r="B239" s="109"/>
      <c r="C239" s="109"/>
      <c r="D239" s="109"/>
      <c r="E239" s="109"/>
    </row>
    <row r="240" spans="1:5" ht="15" customHeight="1" x14ac:dyDescent="0.25">
      <c r="A240" s="121"/>
      <c r="B240" s="109"/>
      <c r="C240" s="109"/>
      <c r="D240" s="109"/>
      <c r="E240" s="109"/>
    </row>
    <row r="241" spans="1:5" ht="15" customHeight="1" x14ac:dyDescent="0.25">
      <c r="A241" s="121"/>
      <c r="B241" s="109"/>
      <c r="C241" s="109"/>
      <c r="D241" s="109"/>
      <c r="E241" s="109"/>
    </row>
    <row r="242" spans="1:5" ht="15" customHeight="1" x14ac:dyDescent="0.25">
      <c r="A242" s="121"/>
      <c r="B242" s="109"/>
      <c r="C242" s="109"/>
      <c r="D242" s="109"/>
      <c r="E242" s="109"/>
    </row>
    <row r="243" spans="1:5" ht="15" customHeight="1" x14ac:dyDescent="0.25">
      <c r="A243" s="121"/>
      <c r="B243" s="109"/>
      <c r="C243" s="109"/>
      <c r="D243" s="109"/>
      <c r="E243" s="109"/>
    </row>
    <row r="244" spans="1:5" ht="15" customHeight="1" x14ac:dyDescent="0.25">
      <c r="A244" s="121"/>
      <c r="B244" s="109"/>
      <c r="C244" s="109"/>
      <c r="D244" s="109"/>
      <c r="E244" s="109"/>
    </row>
    <row r="245" spans="1:5" ht="15" customHeight="1" x14ac:dyDescent="0.25">
      <c r="A245" s="121"/>
      <c r="B245" s="109"/>
      <c r="C245" s="109"/>
      <c r="D245" s="109"/>
      <c r="E245" s="109"/>
    </row>
    <row r="246" spans="1:5" ht="15" customHeight="1" x14ac:dyDescent="0.25">
      <c r="A246" s="121"/>
      <c r="B246" s="109"/>
      <c r="C246" s="109"/>
      <c r="D246" s="109"/>
      <c r="E246" s="109"/>
    </row>
    <row r="247" spans="1:5" ht="15" customHeight="1" x14ac:dyDescent="0.25">
      <c r="A247" s="121"/>
      <c r="B247" s="109"/>
      <c r="C247" s="109"/>
      <c r="D247" s="109"/>
      <c r="E247" s="109"/>
    </row>
    <row r="248" spans="1:5" ht="15" customHeight="1" x14ac:dyDescent="0.25">
      <c r="A248" s="121"/>
      <c r="B248" s="109"/>
      <c r="C248" s="109"/>
      <c r="D248" s="109"/>
      <c r="E248" s="109"/>
    </row>
    <row r="249" spans="1:5" ht="15" customHeight="1" x14ac:dyDescent="0.25">
      <c r="A249" s="121"/>
      <c r="B249" s="109"/>
      <c r="C249" s="109"/>
      <c r="D249" s="109"/>
      <c r="E249" s="109"/>
    </row>
    <row r="250" spans="1:5" ht="15" customHeight="1" x14ac:dyDescent="0.25">
      <c r="A250" s="121"/>
      <c r="B250" s="109"/>
      <c r="C250" s="109"/>
      <c r="D250" s="109"/>
      <c r="E250" s="109"/>
    </row>
    <row r="251" spans="1:5" ht="15" customHeight="1" x14ac:dyDescent="0.25">
      <c r="A251" s="121"/>
      <c r="B251" s="109"/>
      <c r="C251" s="109"/>
      <c r="D251" s="109"/>
      <c r="E251" s="109"/>
    </row>
    <row r="252" spans="1:5" ht="15" customHeight="1" x14ac:dyDescent="0.25">
      <c r="A252" s="121"/>
      <c r="B252" s="109"/>
      <c r="C252" s="109"/>
      <c r="D252" s="109"/>
      <c r="E252" s="109"/>
    </row>
    <row r="253" spans="1:5" ht="15" customHeight="1" x14ac:dyDescent="0.25">
      <c r="A253" s="121"/>
      <c r="B253" s="109"/>
      <c r="C253" s="109"/>
      <c r="D253" s="109"/>
      <c r="E253" s="109"/>
    </row>
    <row r="254" spans="1:5" ht="15" customHeight="1" x14ac:dyDescent="0.25">
      <c r="A254" s="121"/>
      <c r="B254" s="109"/>
      <c r="C254" s="109"/>
      <c r="D254" s="109"/>
      <c r="E254" s="109"/>
    </row>
    <row r="255" spans="1:5" ht="15" customHeight="1" x14ac:dyDescent="0.25">
      <c r="A255" s="121"/>
      <c r="B255" s="109"/>
      <c r="C255" s="109"/>
      <c r="D255" s="109"/>
      <c r="E255" s="109"/>
    </row>
    <row r="256" spans="1:5" ht="15" customHeight="1" x14ac:dyDescent="0.25">
      <c r="A256" s="121"/>
      <c r="B256" s="109"/>
      <c r="C256" s="109"/>
      <c r="D256" s="109"/>
      <c r="E256" s="109"/>
    </row>
    <row r="257" spans="1:5" ht="15" customHeight="1" x14ac:dyDescent="0.25">
      <c r="A257" s="121"/>
      <c r="B257" s="109"/>
      <c r="C257" s="109"/>
      <c r="D257" s="109"/>
      <c r="E257" s="109"/>
    </row>
    <row r="258" spans="1:5" ht="15" customHeight="1" x14ac:dyDescent="0.25">
      <c r="A258" s="121"/>
      <c r="B258" s="109"/>
      <c r="C258" s="109"/>
      <c r="D258" s="109"/>
      <c r="E258" s="109"/>
    </row>
    <row r="259" spans="1:5" ht="15" customHeight="1" x14ac:dyDescent="0.25">
      <c r="A259" s="121"/>
      <c r="B259" s="109"/>
      <c r="C259" s="109"/>
      <c r="D259" s="109"/>
      <c r="E259" s="109"/>
    </row>
    <row r="260" spans="1:5" ht="15" customHeight="1" x14ac:dyDescent="0.25">
      <c r="A260" s="121"/>
      <c r="B260" s="109"/>
      <c r="C260" s="109"/>
      <c r="D260" s="109"/>
      <c r="E260" s="109"/>
    </row>
    <row r="261" spans="1:5" ht="15" customHeight="1" x14ac:dyDescent="0.25">
      <c r="A261" s="121"/>
      <c r="B261" s="109"/>
      <c r="C261" s="109"/>
      <c r="D261" s="109"/>
      <c r="E261" s="109"/>
    </row>
    <row r="262" spans="1:5" ht="15" customHeight="1" x14ac:dyDescent="0.25">
      <c r="A262" s="121"/>
      <c r="B262" s="109"/>
      <c r="C262" s="109"/>
      <c r="D262" s="109"/>
      <c r="E262" s="109"/>
    </row>
    <row r="263" spans="1:5" ht="15" customHeight="1" x14ac:dyDescent="0.25">
      <c r="A263" s="121"/>
      <c r="B263" s="109"/>
      <c r="C263" s="109"/>
      <c r="D263" s="109"/>
      <c r="E263" s="109"/>
    </row>
    <row r="264" spans="1:5" ht="15" customHeight="1" x14ac:dyDescent="0.25">
      <c r="A264" s="121"/>
      <c r="B264" s="109"/>
      <c r="C264" s="109"/>
      <c r="D264" s="109"/>
      <c r="E264" s="109"/>
    </row>
    <row r="265" spans="1:5" ht="15" customHeight="1" x14ac:dyDescent="0.25">
      <c r="A265" s="121"/>
      <c r="B265" s="109"/>
      <c r="C265" s="109"/>
      <c r="D265" s="109"/>
      <c r="E265" s="109"/>
    </row>
    <row r="266" spans="1:5" ht="15" customHeight="1" x14ac:dyDescent="0.25">
      <c r="A266" s="121"/>
      <c r="B266" s="109"/>
      <c r="C266" s="109"/>
      <c r="D266" s="109"/>
      <c r="E266" s="109"/>
    </row>
    <row r="267" spans="1:5" ht="15" customHeight="1" x14ac:dyDescent="0.25">
      <c r="A267" s="121"/>
      <c r="B267" s="109"/>
      <c r="C267" s="109"/>
      <c r="D267" s="109"/>
      <c r="E267" s="109"/>
    </row>
    <row r="268" spans="1:5" ht="15" customHeight="1" x14ac:dyDescent="0.25">
      <c r="A268" s="121"/>
      <c r="B268" s="109"/>
      <c r="C268" s="109"/>
      <c r="D268" s="109"/>
      <c r="E268" s="109"/>
    </row>
    <row r="269" spans="1:5" ht="15" customHeight="1" x14ac:dyDescent="0.25">
      <c r="A269" s="121"/>
      <c r="B269" s="109"/>
      <c r="C269" s="109"/>
      <c r="D269" s="109"/>
      <c r="E269" s="109"/>
    </row>
    <row r="270" spans="1:5" ht="15" customHeight="1" x14ac:dyDescent="0.25">
      <c r="A270" s="121"/>
      <c r="B270" s="109"/>
      <c r="C270" s="109"/>
      <c r="D270" s="109"/>
      <c r="E270" s="109"/>
    </row>
    <row r="271" spans="1:5" ht="15" customHeight="1" x14ac:dyDescent="0.25">
      <c r="A271" s="121"/>
      <c r="B271" s="109"/>
      <c r="C271" s="109"/>
      <c r="D271" s="109"/>
      <c r="E271" s="109"/>
    </row>
    <row r="272" spans="1:5" ht="15" customHeight="1" x14ac:dyDescent="0.25">
      <c r="A272" s="121"/>
      <c r="B272" s="109"/>
      <c r="C272" s="109"/>
      <c r="D272" s="109"/>
      <c r="E272" s="109"/>
    </row>
    <row r="273" spans="1:5" ht="15" customHeight="1" x14ac:dyDescent="0.25">
      <c r="A273" s="121"/>
      <c r="B273" s="109"/>
      <c r="C273" s="109"/>
      <c r="D273" s="109"/>
      <c r="E273" s="109"/>
    </row>
    <row r="274" spans="1:5" ht="15" customHeight="1" x14ac:dyDescent="0.25">
      <c r="A274" s="121"/>
      <c r="B274" s="109"/>
      <c r="C274" s="109"/>
      <c r="D274" s="109"/>
      <c r="E274" s="109"/>
    </row>
    <row r="275" spans="1:5" ht="15" customHeight="1" x14ac:dyDescent="0.25">
      <c r="A275" s="121"/>
      <c r="B275" s="109"/>
      <c r="C275" s="109"/>
      <c r="D275" s="109"/>
      <c r="E275" s="109"/>
    </row>
    <row r="276" spans="1:5" ht="15" customHeight="1" x14ac:dyDescent="0.25">
      <c r="A276" s="121"/>
      <c r="B276" s="109"/>
      <c r="C276" s="109"/>
      <c r="D276" s="109"/>
      <c r="E276" s="109"/>
    </row>
    <row r="277" spans="1:5" ht="15" customHeight="1" x14ac:dyDescent="0.25">
      <c r="A277" s="121"/>
      <c r="B277" s="109"/>
      <c r="C277" s="109"/>
      <c r="D277" s="109"/>
      <c r="E277" s="109"/>
    </row>
    <row r="278" spans="1:5" x14ac:dyDescent="0.25">
      <c r="C278" s="109"/>
      <c r="D278" s="109"/>
      <c r="E278" s="109"/>
    </row>
  </sheetData>
  <mergeCells count="1">
    <mergeCell ref="A2:J2"/>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600-000000000000}">
          <x14:formula1>
            <xm:f>Datos!$A$21:$A$24</xm:f>
          </x14:formula1>
          <xm:sqref>B9:B1048576</xm:sqref>
        </x14:dataValidation>
        <x14:dataValidation type="list" allowBlank="1" showInputMessage="1" showErrorMessage="1" xr:uid="{00000000-0002-0000-0600-000001000000}">
          <x14:formula1>
            <xm:f>'D:\DIRECTORA SUROCCIDENTE\Bk AdrianaLopez 23 Marzo\DOCUMENTOS ADRIANA\COMITES\ADMINISTRATIVO\REUNION INFORMATIVA 2019\REUNIONES INFORMATIVAS\[1er Formatos consolidacion P Y R REGIONALSur 2019.xlsx]Datos'!#REF!</xm:f>
          </x14:formula1>
          <xm:sqref>C7</xm:sqref>
        </x14:dataValidation>
        <x14:dataValidation type="list" allowBlank="1" showInputMessage="1" showErrorMessage="1" xr:uid="{00000000-0002-0000-0600-000002000000}">
          <x14:formula1>
            <xm:f>Datos!$D$3:$D$17</xm:f>
          </x14:formula1>
          <xm:sqref>C4:C1048576</xm:sqref>
        </x14:dataValidation>
        <x14:dataValidation type="list" allowBlank="1" showInputMessage="1" showErrorMessage="1" xr:uid="{00000000-0002-0000-0600-000003000000}">
          <x14:formula1>
            <xm:f>Datos!$A$21:$A$25</xm:f>
          </x14:formula1>
          <xm:sqref>B4:B8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D2:L19"/>
  <sheetViews>
    <sheetView showGridLines="0" workbookViewId="0">
      <selection activeCell="G20" sqref="G20"/>
    </sheetView>
  </sheetViews>
  <sheetFormatPr baseColWidth="10" defaultRowHeight="15" x14ac:dyDescent="0.25"/>
  <cols>
    <col min="4" max="4" width="25.42578125" customWidth="1"/>
    <col min="8" max="8" width="4.7109375" customWidth="1"/>
    <col min="9" max="9" width="24.28515625" customWidth="1"/>
  </cols>
  <sheetData>
    <row r="2" spans="4:12" ht="15.75" thickBot="1" x14ac:dyDescent="0.3"/>
    <row r="3" spans="4:12" ht="15.75" thickBot="1" x14ac:dyDescent="0.3">
      <c r="D3" s="239" t="s">
        <v>19</v>
      </c>
      <c r="E3" s="240" t="s">
        <v>379</v>
      </c>
      <c r="F3" s="240" t="s">
        <v>304</v>
      </c>
      <c r="G3" s="241" t="s">
        <v>380</v>
      </c>
      <c r="H3" s="89"/>
      <c r="I3" s="247" t="s">
        <v>381</v>
      </c>
      <c r="J3" s="244" t="s">
        <v>379</v>
      </c>
      <c r="K3" s="244" t="s">
        <v>304</v>
      </c>
      <c r="L3" s="246" t="s">
        <v>380</v>
      </c>
    </row>
    <row r="4" spans="4:12" ht="15.75" x14ac:dyDescent="0.25">
      <c r="D4" s="102" t="s">
        <v>201</v>
      </c>
      <c r="E4" s="235">
        <v>0</v>
      </c>
      <c r="F4" s="90"/>
      <c r="G4" s="236">
        <v>0</v>
      </c>
      <c r="H4" s="89"/>
      <c r="I4" s="103" t="s">
        <v>201</v>
      </c>
      <c r="J4" s="230"/>
      <c r="K4" s="230"/>
      <c r="L4" s="252"/>
    </row>
    <row r="5" spans="4:12" ht="15.75" x14ac:dyDescent="0.25">
      <c r="D5" s="103" t="s">
        <v>202</v>
      </c>
      <c r="E5" s="229">
        <v>7</v>
      </c>
      <c r="F5" s="230"/>
      <c r="G5" s="237">
        <v>7</v>
      </c>
      <c r="H5" s="89"/>
      <c r="I5" s="103" t="s">
        <v>202</v>
      </c>
      <c r="J5" s="230"/>
      <c r="K5" s="230"/>
      <c r="L5" s="252"/>
    </row>
    <row r="6" spans="4:12" ht="15.75" x14ac:dyDescent="0.25">
      <c r="D6" s="103" t="s">
        <v>203</v>
      </c>
      <c r="E6" s="229">
        <v>0</v>
      </c>
      <c r="F6" s="230"/>
      <c r="G6" s="237">
        <v>0</v>
      </c>
      <c r="H6" s="89"/>
      <c r="I6" s="103" t="s">
        <v>203</v>
      </c>
      <c r="J6" s="230"/>
      <c r="K6" s="230"/>
      <c r="L6" s="252"/>
    </row>
    <row r="7" spans="4:12" ht="15.75" x14ac:dyDescent="0.25">
      <c r="D7" s="103" t="s">
        <v>204</v>
      </c>
      <c r="E7" s="229">
        <v>5</v>
      </c>
      <c r="F7" s="231"/>
      <c r="G7" s="237">
        <v>5</v>
      </c>
      <c r="H7" s="89"/>
      <c r="I7" s="103" t="s">
        <v>204</v>
      </c>
      <c r="J7" s="234"/>
      <c r="K7" s="231"/>
      <c r="L7" s="252"/>
    </row>
    <row r="8" spans="4:12" ht="15.75" x14ac:dyDescent="0.25">
      <c r="D8" s="103" t="s">
        <v>205</v>
      </c>
      <c r="E8" s="229">
        <v>0</v>
      </c>
      <c r="F8" s="231"/>
      <c r="G8" s="237">
        <v>0</v>
      </c>
      <c r="H8" s="89"/>
      <c r="I8" s="103" t="s">
        <v>205</v>
      </c>
      <c r="J8" s="234"/>
      <c r="K8" s="231"/>
      <c r="L8" s="252"/>
    </row>
    <row r="9" spans="4:12" ht="15.75" x14ac:dyDescent="0.25">
      <c r="D9" s="103" t="s">
        <v>206</v>
      </c>
      <c r="E9" s="229">
        <v>1</v>
      </c>
      <c r="F9" s="232"/>
      <c r="G9" s="237">
        <v>1</v>
      </c>
      <c r="H9" s="89"/>
      <c r="I9" s="103" t="s">
        <v>206</v>
      </c>
      <c r="J9" s="230"/>
      <c r="K9" s="232"/>
      <c r="L9" s="252"/>
    </row>
    <row r="10" spans="4:12" ht="15.75" x14ac:dyDescent="0.25">
      <c r="D10" s="103" t="s">
        <v>207</v>
      </c>
      <c r="E10" s="229">
        <v>6</v>
      </c>
      <c r="F10" s="231"/>
      <c r="G10" s="237">
        <v>6</v>
      </c>
      <c r="H10" s="89"/>
      <c r="I10" s="103" t="s">
        <v>207</v>
      </c>
      <c r="J10" s="231"/>
      <c r="K10" s="231"/>
      <c r="L10" s="252"/>
    </row>
    <row r="11" spans="4:12" ht="15.75" x14ac:dyDescent="0.25">
      <c r="D11" s="103" t="s">
        <v>208</v>
      </c>
      <c r="E11" s="229">
        <v>0</v>
      </c>
      <c r="F11" s="231"/>
      <c r="G11" s="237">
        <v>0</v>
      </c>
      <c r="H11" s="89"/>
      <c r="I11" s="103" t="s">
        <v>208</v>
      </c>
      <c r="J11" s="231"/>
      <c r="K11" s="231"/>
      <c r="L11" s="252"/>
    </row>
    <row r="12" spans="4:12" ht="15.75" x14ac:dyDescent="0.25">
      <c r="D12" s="103" t="s">
        <v>209</v>
      </c>
      <c r="E12" s="229">
        <v>2</v>
      </c>
      <c r="F12" s="231"/>
      <c r="G12" s="237">
        <v>2</v>
      </c>
      <c r="H12" s="89"/>
      <c r="I12" s="103" t="s">
        <v>209</v>
      </c>
      <c r="J12" s="231"/>
      <c r="K12" s="231"/>
      <c r="L12" s="252"/>
    </row>
    <row r="13" spans="4:12" ht="15.75" x14ac:dyDescent="0.25">
      <c r="D13" s="103" t="s">
        <v>210</v>
      </c>
      <c r="E13" s="229">
        <v>0</v>
      </c>
      <c r="F13" s="231"/>
      <c r="G13" s="237">
        <v>0</v>
      </c>
      <c r="H13" s="89"/>
      <c r="I13" s="103" t="s">
        <v>210</v>
      </c>
      <c r="J13" s="231">
        <v>5</v>
      </c>
      <c r="K13" s="231"/>
      <c r="L13" s="252">
        <v>5</v>
      </c>
    </row>
    <row r="14" spans="4:12" ht="15.75" x14ac:dyDescent="0.25">
      <c r="D14" s="103" t="s">
        <v>211</v>
      </c>
      <c r="E14" s="229">
        <v>3</v>
      </c>
      <c r="F14" s="231"/>
      <c r="G14" s="237">
        <v>3</v>
      </c>
      <c r="H14" s="89"/>
      <c r="I14" s="103" t="s">
        <v>211</v>
      </c>
      <c r="J14" s="231"/>
      <c r="K14" s="231"/>
      <c r="L14" s="252"/>
    </row>
    <row r="15" spans="4:12" ht="15.75" x14ac:dyDescent="0.25">
      <c r="D15" s="103" t="s">
        <v>212</v>
      </c>
      <c r="E15" s="229">
        <v>7</v>
      </c>
      <c r="F15" s="231"/>
      <c r="G15" s="237">
        <v>7</v>
      </c>
      <c r="H15" s="89"/>
      <c r="I15" s="103" t="s">
        <v>212</v>
      </c>
      <c r="J15" s="231"/>
      <c r="K15" s="231"/>
      <c r="L15" s="252"/>
    </row>
    <row r="16" spans="4:12" ht="15.75" x14ac:dyDescent="0.25">
      <c r="D16" s="103" t="s">
        <v>251</v>
      </c>
      <c r="E16" s="229">
        <v>0</v>
      </c>
      <c r="F16" s="231"/>
      <c r="G16" s="237">
        <v>0</v>
      </c>
      <c r="H16" s="89"/>
      <c r="I16" s="103" t="s">
        <v>251</v>
      </c>
      <c r="J16" s="231"/>
      <c r="K16" s="231"/>
      <c r="L16" s="252"/>
    </row>
    <row r="17" spans="4:12" ht="15.75" x14ac:dyDescent="0.25">
      <c r="D17" s="103" t="s">
        <v>282</v>
      </c>
      <c r="E17" s="229">
        <v>2</v>
      </c>
      <c r="F17" s="228"/>
      <c r="G17" s="237">
        <v>2</v>
      </c>
      <c r="H17" s="89"/>
      <c r="I17" s="103" t="s">
        <v>282</v>
      </c>
      <c r="J17" s="231"/>
      <c r="K17" s="231"/>
      <c r="L17" s="252"/>
    </row>
    <row r="18" spans="4:12" ht="16.5" thickBot="1" x14ac:dyDescent="0.3">
      <c r="D18" s="103" t="s">
        <v>213</v>
      </c>
      <c r="E18" s="233">
        <v>0</v>
      </c>
      <c r="F18" s="234"/>
      <c r="G18" s="238">
        <v>0</v>
      </c>
      <c r="H18" s="2"/>
      <c r="I18" s="103" t="s">
        <v>213</v>
      </c>
      <c r="J18" s="234"/>
      <c r="K18" s="234"/>
      <c r="L18" s="253"/>
    </row>
    <row r="19" spans="4:12" ht="15.75" thickBot="1" x14ac:dyDescent="0.3">
      <c r="D19" s="242" t="s">
        <v>11</v>
      </c>
      <c r="E19" s="243">
        <f>SUM(E4:E18)</f>
        <v>33</v>
      </c>
      <c r="F19" s="244"/>
      <c r="G19" s="245">
        <f>SUM(G4:G18)</f>
        <v>33</v>
      </c>
      <c r="H19" s="2"/>
      <c r="I19" s="248" t="s">
        <v>11</v>
      </c>
      <c r="J19" s="249">
        <v>5</v>
      </c>
      <c r="K19" s="250"/>
      <c r="L19" s="251">
        <f>SUM(L4:L18)</f>
        <v>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M39"/>
  <sheetViews>
    <sheetView topLeftCell="A16" workbookViewId="0">
      <selection activeCell="A26" sqref="A26"/>
    </sheetView>
  </sheetViews>
  <sheetFormatPr baseColWidth="10" defaultRowHeight="15" x14ac:dyDescent="0.25"/>
  <cols>
    <col min="1" max="1" width="31" customWidth="1"/>
    <col min="4" max="4" width="32" customWidth="1"/>
    <col min="6" max="6" width="16.85546875" customWidth="1"/>
    <col min="8" max="8" width="15.28515625" customWidth="1"/>
  </cols>
  <sheetData>
    <row r="2" spans="1:8" ht="15.75" x14ac:dyDescent="0.25">
      <c r="A2" t="s">
        <v>262</v>
      </c>
      <c r="D2" s="261" t="s">
        <v>214</v>
      </c>
      <c r="E2" s="262"/>
      <c r="F2" t="s">
        <v>215</v>
      </c>
      <c r="H2" t="s">
        <v>216</v>
      </c>
    </row>
    <row r="3" spans="1:8" ht="15.75" x14ac:dyDescent="0.25">
      <c r="A3" t="s">
        <v>217</v>
      </c>
      <c r="D3" s="64" t="s">
        <v>201</v>
      </c>
      <c r="F3" t="s">
        <v>218</v>
      </c>
      <c r="H3" s="101" t="s">
        <v>179</v>
      </c>
    </row>
    <row r="4" spans="1:8" ht="15.75" x14ac:dyDescent="0.25">
      <c r="A4" t="s">
        <v>219</v>
      </c>
      <c r="D4" s="64" t="s">
        <v>202</v>
      </c>
      <c r="F4" t="s">
        <v>220</v>
      </c>
      <c r="H4" s="101" t="s">
        <v>180</v>
      </c>
    </row>
    <row r="5" spans="1:8" ht="15.75" x14ac:dyDescent="0.25">
      <c r="A5" t="s">
        <v>209</v>
      </c>
      <c r="D5" s="64" t="s">
        <v>203</v>
      </c>
      <c r="F5" t="s">
        <v>221</v>
      </c>
      <c r="H5" s="101" t="s">
        <v>181</v>
      </c>
    </row>
    <row r="6" spans="1:8" ht="15.75" x14ac:dyDescent="0.25">
      <c r="A6" t="s">
        <v>222</v>
      </c>
      <c r="D6" s="64" t="s">
        <v>204</v>
      </c>
      <c r="F6" t="s">
        <v>223</v>
      </c>
      <c r="H6" s="101" t="s">
        <v>182</v>
      </c>
    </row>
    <row r="7" spans="1:8" ht="15.75" x14ac:dyDescent="0.25">
      <c r="A7" t="s">
        <v>224</v>
      </c>
      <c r="D7" s="64" t="s">
        <v>205</v>
      </c>
      <c r="F7" t="s">
        <v>225</v>
      </c>
      <c r="H7" s="101" t="s">
        <v>266</v>
      </c>
    </row>
    <row r="8" spans="1:8" ht="15.75" x14ac:dyDescent="0.25">
      <c r="A8" t="s">
        <v>226</v>
      </c>
      <c r="D8" s="64" t="s">
        <v>206</v>
      </c>
      <c r="H8" s="101" t="s">
        <v>183</v>
      </c>
    </row>
    <row r="9" spans="1:8" ht="15.75" x14ac:dyDescent="0.25">
      <c r="A9" t="s">
        <v>227</v>
      </c>
      <c r="D9" s="64" t="s">
        <v>207</v>
      </c>
      <c r="H9" t="s">
        <v>263</v>
      </c>
    </row>
    <row r="10" spans="1:8" ht="15.75" x14ac:dyDescent="0.25">
      <c r="A10" t="s">
        <v>228</v>
      </c>
      <c r="D10" s="64" t="s">
        <v>208</v>
      </c>
      <c r="H10" t="s">
        <v>264</v>
      </c>
    </row>
    <row r="11" spans="1:8" ht="15.75" x14ac:dyDescent="0.25">
      <c r="A11" t="s">
        <v>229</v>
      </c>
      <c r="D11" s="64" t="s">
        <v>209</v>
      </c>
      <c r="H11" t="s">
        <v>184</v>
      </c>
    </row>
    <row r="12" spans="1:8" ht="15.75" x14ac:dyDescent="0.25">
      <c r="A12" t="s">
        <v>265</v>
      </c>
      <c r="D12" s="64" t="s">
        <v>210</v>
      </c>
      <c r="H12" t="s">
        <v>185</v>
      </c>
    </row>
    <row r="13" spans="1:8" ht="15.75" x14ac:dyDescent="0.25">
      <c r="A13" t="s">
        <v>230</v>
      </c>
      <c r="D13" s="64" t="s">
        <v>211</v>
      </c>
      <c r="H13" t="s">
        <v>186</v>
      </c>
    </row>
    <row r="14" spans="1:8" ht="15.75" x14ac:dyDescent="0.25">
      <c r="A14" t="s">
        <v>231</v>
      </c>
      <c r="D14" s="64" t="s">
        <v>212</v>
      </c>
      <c r="H14" t="s">
        <v>187</v>
      </c>
    </row>
    <row r="15" spans="1:8" x14ac:dyDescent="0.25">
      <c r="D15" s="104" t="s">
        <v>282</v>
      </c>
      <c r="H15" t="s">
        <v>188</v>
      </c>
    </row>
    <row r="16" spans="1:8" ht="15.75" x14ac:dyDescent="0.25">
      <c r="D16" s="64" t="s">
        <v>251</v>
      </c>
      <c r="H16" t="s">
        <v>267</v>
      </c>
    </row>
    <row r="17" spans="1:13" ht="15.75" x14ac:dyDescent="0.25">
      <c r="D17" s="64" t="s">
        <v>213</v>
      </c>
      <c r="H17" t="s">
        <v>268</v>
      </c>
    </row>
    <row r="18" spans="1:13" ht="15.75" x14ac:dyDescent="0.25">
      <c r="D18" s="64"/>
    </row>
    <row r="19" spans="1:13" x14ac:dyDescent="0.25">
      <c r="H19" t="s">
        <v>252</v>
      </c>
    </row>
    <row r="20" spans="1:13" ht="15.75" x14ac:dyDescent="0.25">
      <c r="A20" s="106" t="s">
        <v>254</v>
      </c>
      <c r="D20" s="64" t="s">
        <v>232</v>
      </c>
      <c r="H20" s="101" t="s">
        <v>189</v>
      </c>
    </row>
    <row r="21" spans="1:13" x14ac:dyDescent="0.25">
      <c r="A21" t="s">
        <v>255</v>
      </c>
      <c r="D21" s="104" t="s">
        <v>233</v>
      </c>
      <c r="H21" s="101" t="s">
        <v>253</v>
      </c>
    </row>
    <row r="22" spans="1:13" x14ac:dyDescent="0.25">
      <c r="A22" t="s">
        <v>249</v>
      </c>
      <c r="D22" s="104" t="s">
        <v>234</v>
      </c>
      <c r="H22" s="101" t="s">
        <v>190</v>
      </c>
      <c r="J22" s="105"/>
      <c r="K22" s="105"/>
      <c r="L22" s="105"/>
      <c r="M22" s="105"/>
    </row>
    <row r="23" spans="1:13" x14ac:dyDescent="0.25">
      <c r="A23" t="s">
        <v>257</v>
      </c>
      <c r="D23" s="104" t="s">
        <v>235</v>
      </c>
      <c r="H23" s="101" t="s">
        <v>191</v>
      </c>
      <c r="J23" s="105"/>
      <c r="K23" s="105"/>
      <c r="L23" s="105"/>
      <c r="M23" s="105"/>
    </row>
    <row r="24" spans="1:13" x14ac:dyDescent="0.25">
      <c r="A24" t="s">
        <v>250</v>
      </c>
      <c r="D24" s="104" t="s">
        <v>236</v>
      </c>
      <c r="H24" t="s">
        <v>256</v>
      </c>
      <c r="J24" s="105"/>
      <c r="K24" s="105"/>
      <c r="L24" s="105"/>
      <c r="M24" s="105"/>
    </row>
    <row r="25" spans="1:13" x14ac:dyDescent="0.25">
      <c r="A25" t="s">
        <v>312</v>
      </c>
      <c r="D25" s="104" t="s">
        <v>237</v>
      </c>
      <c r="H25" t="s">
        <v>192</v>
      </c>
      <c r="J25" s="105"/>
      <c r="K25" s="105"/>
      <c r="L25" s="105"/>
      <c r="M25" s="105"/>
    </row>
    <row r="26" spans="1:13" x14ac:dyDescent="0.25">
      <c r="D26" s="104" t="s">
        <v>238</v>
      </c>
      <c r="H26" t="s">
        <v>258</v>
      </c>
    </row>
    <row r="27" spans="1:13" x14ac:dyDescent="0.25">
      <c r="D27" s="104" t="s">
        <v>239</v>
      </c>
      <c r="H27" t="s">
        <v>259</v>
      </c>
    </row>
    <row r="28" spans="1:13" x14ac:dyDescent="0.25">
      <c r="D28" s="104" t="s">
        <v>240</v>
      </c>
      <c r="H28" t="s">
        <v>193</v>
      </c>
    </row>
    <row r="29" spans="1:13" x14ac:dyDescent="0.25">
      <c r="D29" s="104" t="s">
        <v>241</v>
      </c>
      <c r="H29" t="s">
        <v>194</v>
      </c>
    </row>
    <row r="30" spans="1:13" x14ac:dyDescent="0.25">
      <c r="D30" s="104" t="s">
        <v>242</v>
      </c>
      <c r="H30" t="s">
        <v>270</v>
      </c>
    </row>
    <row r="31" spans="1:13" x14ac:dyDescent="0.25">
      <c r="D31" s="104" t="s">
        <v>243</v>
      </c>
      <c r="H31" t="s">
        <v>269</v>
      </c>
    </row>
    <row r="32" spans="1:13" x14ac:dyDescent="0.25">
      <c r="D32" s="104" t="s">
        <v>244</v>
      </c>
      <c r="H32" t="s">
        <v>260</v>
      </c>
    </row>
    <row r="33" spans="4:8" x14ac:dyDescent="0.25">
      <c r="D33" s="104" t="s">
        <v>245</v>
      </c>
      <c r="H33" s="101" t="s">
        <v>195</v>
      </c>
    </row>
    <row r="34" spans="4:8" x14ac:dyDescent="0.25">
      <c r="D34" s="104" t="s">
        <v>246</v>
      </c>
      <c r="H34" s="101" t="s">
        <v>196</v>
      </c>
    </row>
    <row r="35" spans="4:8" x14ac:dyDescent="0.25">
      <c r="D35" s="104" t="s">
        <v>247</v>
      </c>
      <c r="H35" s="101" t="s">
        <v>197</v>
      </c>
    </row>
    <row r="36" spans="4:8" x14ac:dyDescent="0.25">
      <c r="H36" s="101" t="s">
        <v>198</v>
      </c>
    </row>
    <row r="37" spans="4:8" x14ac:dyDescent="0.25">
      <c r="H37" s="101" t="s">
        <v>261</v>
      </c>
    </row>
    <row r="38" spans="4:8" x14ac:dyDescent="0.25">
      <c r="H38" s="101" t="s">
        <v>199</v>
      </c>
    </row>
    <row r="39" spans="4:8" x14ac:dyDescent="0.25">
      <c r="H39" s="101" t="s">
        <v>200</v>
      </c>
    </row>
  </sheetData>
  <mergeCells count="1">
    <mergeCell ref="D2:E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election activeCell="D8" sqref="D8"/>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CONSOLIDADO 2</vt:lpstr>
      <vt:lpstr>INICIO</vt:lpstr>
      <vt:lpstr>Resumen</vt:lpstr>
      <vt:lpstr>Recomendaciones 2019 </vt:lpstr>
      <vt:lpstr>Hoja3</vt:lpstr>
      <vt:lpstr>Proposiciones 2019</vt:lpstr>
      <vt:lpstr>Cierre </vt:lpstr>
      <vt:lpstr>Datos</vt:lpstr>
      <vt:lpstr>Hoja1</vt:lpstr>
      <vt:lpstr>COMENTARIOS ADMINISTRATIVOS</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stgg5160</dc:creator>
  <cp:lastModifiedBy>Camila Castro Benitez</cp:lastModifiedBy>
  <cp:lastPrinted>2013-03-21T13:47:25Z</cp:lastPrinted>
  <dcterms:created xsi:type="dcterms:W3CDTF">2012-07-12T20:52:24Z</dcterms:created>
  <dcterms:modified xsi:type="dcterms:W3CDTF">2020-02-11T17:02:09Z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